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mens-my.sharepoint.com/personal/jianting_wang_ext_siemens_com/Documents/DS/奖品发放/"/>
    </mc:Choice>
  </mc:AlternateContent>
  <xr:revisionPtr revIDLastSave="199" documentId="8_{E8328F41-37C5-4C5B-8CBE-371134D25FF4}" xr6:coauthVersionLast="47" xr6:coauthVersionMax="47" xr10:uidLastSave="{4B515901-A34E-4F14-B099-A79FFD066AD4}"/>
  <bookViews>
    <workbookView xWindow="-110" yWindow="-110" windowWidth="19420" windowHeight="10560" xr2:uid="{9AB41FAE-7047-4EB1-B196-20504D23A31E}"/>
  </bookViews>
  <sheets>
    <sheet name="兑奖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  <c r="P5" i="1"/>
  <c r="O5" i="1"/>
  <c r="N5" i="1"/>
  <c r="M5" i="1"/>
  <c r="L5" i="1"/>
  <c r="K5" i="1"/>
  <c r="J5" i="1"/>
  <c r="P4" i="1"/>
  <c r="O4" i="1"/>
  <c r="N4" i="1"/>
  <c r="M4" i="1"/>
  <c r="L4" i="1"/>
  <c r="K4" i="1"/>
  <c r="J4" i="1"/>
  <c r="P3" i="1"/>
  <c r="O3" i="1"/>
  <c r="N3" i="1"/>
  <c r="M3" i="1"/>
  <c r="L3" i="1"/>
  <c r="K3" i="1"/>
  <c r="J3" i="1"/>
  <c r="P2" i="1"/>
  <c r="O2" i="1"/>
  <c r="N2" i="1"/>
  <c r="M2" i="1"/>
  <c r="L2" i="1"/>
  <c r="K2" i="1"/>
  <c r="J2" i="1"/>
</calcChain>
</file>

<file path=xl/sharedStrings.xml><?xml version="1.0" encoding="utf-8"?>
<sst xmlns="http://schemas.openxmlformats.org/spreadsheetml/2006/main" count="245" uniqueCount="127">
  <si>
    <t>奖品名称</t>
  </si>
  <si>
    <t>ID编号</t>
  </si>
  <si>
    <t>用户名</t>
  </si>
  <si>
    <t>昵称</t>
  </si>
  <si>
    <t>兑换人</t>
  </si>
  <si>
    <t>兑换类型</t>
  </si>
  <si>
    <t>西币</t>
  </si>
  <si>
    <t>申请时间</t>
  </si>
  <si>
    <t>处理时间</t>
  </si>
  <si>
    <t>当前状态</t>
  </si>
  <si>
    <t>找答案PLC产品实用问答手册（电子版）</t>
  </si>
  <si>
    <t>回答数</t>
  </si>
  <si>
    <t>提问数</t>
  </si>
  <si>
    <t>发帖数</t>
  </si>
  <si>
    <t>论坛经验</t>
  </si>
  <si>
    <t>找答案积分</t>
  </si>
  <si>
    <t>IsPrime</t>
  </si>
  <si>
    <t>VIPType</t>
  </si>
  <si>
    <t>待审核</t>
  </si>
  <si>
    <t>1847会员定制双肩背包</t>
  </si>
  <si>
    <t>NULL</t>
  </si>
  <si>
    <t>镜面迷你移动电源（不带1847logo）</t>
  </si>
  <si>
    <t>找答案通信与网络组件产品实用问答手册（电子版）</t>
  </si>
  <si>
    <t>夏新 折叠手持挂烫机</t>
  </si>
  <si>
    <t>礼盒(红外夜灯/迷你转换器*2)</t>
  </si>
  <si>
    <t>茶韵-暖饮一体养生壶</t>
  </si>
  <si>
    <t>wwcwwc</t>
  </si>
  <si>
    <t>WWCWWC</t>
  </si>
  <si>
    <t>王伟潮</t>
  </si>
  <si>
    <t>2024-12-02 10:31:08 </t>
  </si>
  <si>
    <t>2024-12-02 16:10:01 </t>
  </si>
  <si>
    <t>lcs8052</t>
  </si>
  <si>
    <t>阿胜</t>
  </si>
  <si>
    <t>李长胜</t>
  </si>
  <si>
    <t>2024-12-02 09:59:38 </t>
  </si>
  <si>
    <t>东门吹雪</t>
  </si>
  <si>
    <t>看雪001</t>
  </si>
  <si>
    <t>吴礼阳</t>
  </si>
  <si>
    <t>2024-12-01 09:20:35 </t>
  </si>
  <si>
    <t>北方的一匹狼</t>
  </si>
  <si>
    <t>郝海龙</t>
  </si>
  <si>
    <t>2024-12-01 08:17:51 </t>
  </si>
  <si>
    <t>鞋丢了</t>
  </si>
  <si>
    <t>曹文政</t>
  </si>
  <si>
    <t>2024-11-30 20:46:17 </t>
  </si>
  <si>
    <t>FOR YOU 便携护颈U型枕</t>
  </si>
  <si>
    <t>yangchunbaixue</t>
  </si>
  <si>
    <t>李艳平</t>
  </si>
  <si>
    <t>2024-11-30 10:05:09 </t>
  </si>
  <si>
    <t>大宝朱林森</t>
  </si>
  <si>
    <t>朱林森</t>
  </si>
  <si>
    <t>2024-11-29 16:39:14 </t>
  </si>
  <si>
    <t>2024-11-29 16:38:27 </t>
  </si>
  <si>
    <t>2024-11-29 16:37:12 </t>
  </si>
  <si>
    <t>苏泊尔保温壶</t>
  </si>
  <si>
    <t>2024-11-29 16:36:27 </t>
  </si>
  <si>
    <t>2024-11-29 16:35:48 </t>
  </si>
  <si>
    <t>办公桌面 相机造型加湿器</t>
  </si>
  <si>
    <t>erma</t>
  </si>
  <si>
    <t>冯学卫</t>
  </si>
  <si>
    <t>2024-11-29 08:34:04 </t>
  </si>
  <si>
    <t>恒温恒湿控制</t>
  </si>
  <si>
    <t>陆金荣</t>
  </si>
  <si>
    <t>2024-11-28 22:33:11 </t>
  </si>
  <si>
    <t>2024-12-02 16:10:02 </t>
  </si>
  <si>
    <t>A5回收牛奶纸盒材质笔记本</t>
  </si>
  <si>
    <t>XYH123</t>
  </si>
  <si>
    <t>NPOVEC</t>
  </si>
  <si>
    <t>谢耀辉</t>
  </si>
  <si>
    <t>2024-11-28 11:23:27 </t>
  </si>
  <si>
    <t>littleboy1986</t>
  </si>
  <si>
    <t>笨笨的牛牛</t>
  </si>
  <si>
    <t>徐英杰</t>
  </si>
  <si>
    <t>2024-11-27 14:56:09 </t>
  </si>
  <si>
    <t>找答案常规性能变频器实用问答手册（电子版）</t>
  </si>
  <si>
    <t>strong_1986</t>
  </si>
  <si>
    <t>阳阳爸</t>
  </si>
  <si>
    <t>唐重和</t>
  </si>
  <si>
    <t>2024-11-27 09:57:45 </t>
  </si>
  <si>
    <t>2024-12-02 16:10:14 </t>
  </si>
  <si>
    <t>l277352381</t>
  </si>
  <si>
    <t>天堂客</t>
  </si>
  <si>
    <t>梁先生</t>
  </si>
  <si>
    <t>2024-11-26 15:37:33 </t>
  </si>
  <si>
    <t>Upyou</t>
  </si>
  <si>
    <t>李冰</t>
  </si>
  <si>
    <t>2024-11-26 15:36:17 </t>
  </si>
  <si>
    <t>G_YH</t>
  </si>
  <si>
    <t>Shiloh2018</t>
  </si>
  <si>
    <t>刘小阳</t>
  </si>
  <si>
    <t>2024-11-26 08:57:46 </t>
  </si>
  <si>
    <t>纽曼 Air无线鼠标</t>
  </si>
  <si>
    <t>麦田里有鬼</t>
  </si>
  <si>
    <t>李维华</t>
  </si>
  <si>
    <t>2024-11-26 08:33:33 </t>
  </si>
  <si>
    <t>找答案过程控制系统产品实用问答手册（电子版）</t>
  </si>
  <si>
    <t>qinjianhome</t>
  </si>
  <si>
    <t>Cooger</t>
  </si>
  <si>
    <t>秦俭</t>
  </si>
  <si>
    <t>2024-11-26 07:52:12 </t>
  </si>
  <si>
    <t>qq329345277</t>
  </si>
  <si>
    <t>银杏树</t>
  </si>
  <si>
    <t>朱士位</t>
  </si>
  <si>
    <t>2024-11-25 23:57:45 </t>
  </si>
  <si>
    <t>找答案SINUMERIK系列产品问答手册（电子版）</t>
  </si>
  <si>
    <t>苍山尽负雪</t>
  </si>
  <si>
    <t>习先炟</t>
  </si>
  <si>
    <t>2024-11-25 18:44:43 </t>
  </si>
  <si>
    <t>TITA X 停车号码牌</t>
  </si>
  <si>
    <t>shax127</t>
  </si>
  <si>
    <t>sevenboy</t>
  </si>
  <si>
    <t>2024-12-02 13:39:49 </t>
  </si>
  <si>
    <t>dhjcwzh</t>
  </si>
  <si>
    <t>dmwjdmwj</t>
  </si>
  <si>
    <t>2024-12-02 13:15:30 </t>
  </si>
  <si>
    <t>软木鼠标垫无线充</t>
  </si>
  <si>
    <t>sfae2012</t>
  </si>
  <si>
    <t>onmyway</t>
  </si>
  <si>
    <t>段岳鹏</t>
  </si>
  <si>
    <t>2024-11-29 13:45:45 </t>
  </si>
  <si>
    <t>jiangbeifei1</t>
  </si>
  <si>
    <t>姜北飞</t>
  </si>
  <si>
    <t>2024-11-28 20:00:21 </t>
  </si>
  <si>
    <t>西门子西睿空气检测仪PM2.5检测盒子</t>
  </si>
  <si>
    <t>潮州阿海</t>
  </si>
  <si>
    <t>陈培海</t>
  </si>
  <si>
    <t>2024-11-27 16:38:20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</si>
</sst>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34"/>
      <scheme val="minor"/>
    </font>
    <font>
      <sz val="11"/>
      <color theme="1"/>
      <name val="Aptos Narrow"/>
      <family val="2"/>
      <charset val="134"/>
      <scheme val="minor"/>
    </font>
    <font>
      <sz val="18"/>
      <color theme="3"/>
      <name val="Aptos Display"/>
      <family val="2"/>
      <charset val="134"/>
      <scheme val="major"/>
    </font>
    <font>
      <b/>
      <sz val="15"/>
      <color theme="3"/>
      <name val="Aptos Narrow"/>
      <family val="2"/>
      <charset val="134"/>
      <scheme val="minor"/>
    </font>
    <font>
      <b/>
      <sz val="13"/>
      <color theme="3"/>
      <name val="Aptos Narrow"/>
      <family val="2"/>
      <charset val="134"/>
      <scheme val="minor"/>
    </font>
    <font>
      <b/>
      <sz val="11"/>
      <color theme="3"/>
      <name val="Aptos Narrow"/>
      <family val="2"/>
      <charset val="134"/>
      <scheme val="minor"/>
    </font>
    <font>
      <sz val="11"/>
      <color rgb="FF006100"/>
      <name val="Aptos Narrow"/>
      <family val="2"/>
      <charset val="134"/>
      <scheme val="minor"/>
    </font>
    <font>
      <sz val="11"/>
      <color rgb="FF9C0006"/>
      <name val="Aptos Narrow"/>
      <family val="2"/>
      <charset val="134"/>
      <scheme val="minor"/>
    </font>
    <font>
      <sz val="11"/>
      <color rgb="FF9C5700"/>
      <name val="Aptos Narrow"/>
      <family val="2"/>
      <charset val="134"/>
      <scheme val="minor"/>
    </font>
    <font>
      <sz val="11"/>
      <color rgb="FF3F3F76"/>
      <name val="Aptos Narrow"/>
      <family val="2"/>
      <charset val="134"/>
      <scheme val="minor"/>
    </font>
    <font>
      <b/>
      <sz val="11"/>
      <color rgb="FF3F3F3F"/>
      <name val="Aptos Narrow"/>
      <family val="2"/>
      <charset val="134"/>
      <scheme val="minor"/>
    </font>
    <font>
      <b/>
      <sz val="11"/>
      <color rgb="FFFA7D00"/>
      <name val="Aptos Narrow"/>
      <family val="2"/>
      <charset val="134"/>
      <scheme val="minor"/>
    </font>
    <font>
      <sz val="11"/>
      <color rgb="FFFA7D00"/>
      <name val="Aptos Narrow"/>
      <family val="2"/>
      <charset val="134"/>
      <scheme val="minor"/>
    </font>
    <font>
      <b/>
      <sz val="11"/>
      <color theme="0"/>
      <name val="Aptos Narrow"/>
      <family val="2"/>
      <charset val="134"/>
      <scheme val="minor"/>
    </font>
    <font>
      <sz val="11"/>
      <color rgb="FFFF0000"/>
      <name val="Aptos Narrow"/>
      <family val="2"/>
      <charset val="134"/>
      <scheme val="minor"/>
    </font>
    <font>
      <i/>
      <sz val="11"/>
      <color rgb="FF7F7F7F"/>
      <name val="Aptos Narrow"/>
      <family val="2"/>
      <charset val="134"/>
      <scheme val="minor"/>
    </font>
    <font>
      <b/>
      <sz val="11"/>
      <color theme="1"/>
      <name val="Aptos Narrow"/>
      <family val="2"/>
      <charset val="134"/>
      <scheme val="minor"/>
    </font>
    <font>
      <sz val="11"/>
      <color theme="0"/>
      <name val="Aptos Narrow"/>
      <family val="2"/>
      <charset val="134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E2E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>
      <alignment vertical="center"/>
    </xf>
  </cellStyleXfs>
  <cellXfs count="8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wrapText="1"/>
    </xf>
    <xf numFmtId="0" fontId="0" fillId="34" borderId="0" xfId="0" applyFill="1"/>
    <xf numFmtId="0" fontId="18" fillId="34" borderId="10" xfId="0" applyFont="1" applyFill="1" applyBorder="1" applyAlignment="1">
      <alignment wrapText="1"/>
    </xf>
    <xf numFmtId="0" fontId="0" fillId="35" borderId="0" xfId="0" applyFill="1"/>
    <xf numFmtId="0" fontId="18" fillId="35" borderId="10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42" xr:uid="{CCB6B368-CE95-4631-A021-7BE324226FD1}"/>
    <cellStyle name="好" xfId="6" builtinId="26" customBuiltin="1"/>
    <cellStyle name="差" xfId="7" builtinId="27" customBuiltin="1"/>
    <cellStyle name="常规" xfId="0" builtinId="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注释" xfId="15" builtinId="1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解释性文本" xfId="16" builtinId="53" customBuiltin="1"/>
    <cellStyle name="警告文本" xfId="14" builtinId="11" customBuiltin="1"/>
    <cellStyle name="计算" xfId="11" builtinId="22" customBuiltin="1"/>
    <cellStyle name="输入" xfId="9" builtinId="20" customBuiltin="1"/>
    <cellStyle name="输出" xfId="10" builtinId="21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emens-my.sharepoint.com/personal/jianting_wang_ext_siemens_com/Documents/DS/&#22870;&#21697;&#21457;&#25918;/20241202&#20817;&#22870;.xlsx" TargetMode="External"/><Relationship Id="rId1" Type="http://schemas.openxmlformats.org/officeDocument/2006/relationships/externalLinkPath" Target="20241202&#20817;&#228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原表"/>
      <sheetName val="电子版"/>
      <sheetName val="SQL"/>
    </sheetNames>
    <sheetDataSet>
      <sheetData sheetId="0"/>
      <sheetData sheetId="1"/>
      <sheetData sheetId="2">
        <row r="1">
          <cell r="J1" t="str">
            <v>用户ID</v>
          </cell>
          <cell r="K1" t="str">
            <v>回答数</v>
          </cell>
          <cell r="L1" t="str">
            <v>提问数</v>
          </cell>
          <cell r="M1" t="str">
            <v>发帖数</v>
          </cell>
          <cell r="N1" t="str">
            <v>论坛经验</v>
          </cell>
          <cell r="O1" t="str">
            <v>找答案积分</v>
          </cell>
          <cell r="P1" t="str">
            <v>IsPrime</v>
          </cell>
          <cell r="Q1" t="str">
            <v>VIPType</v>
          </cell>
        </row>
        <row r="2">
          <cell r="J2">
            <v>36704</v>
          </cell>
          <cell r="K2" t="str">
            <v>NULL</v>
          </cell>
          <cell r="L2" t="str">
            <v>NULL</v>
          </cell>
          <cell r="M2">
            <v>8</v>
          </cell>
          <cell r="N2">
            <v>3235</v>
          </cell>
          <cell r="O2">
            <v>5903</v>
          </cell>
          <cell r="P2">
            <v>0</v>
          </cell>
          <cell r="Q2">
            <v>1</v>
          </cell>
        </row>
        <row r="3">
          <cell r="J3">
            <v>60600</v>
          </cell>
          <cell r="K3" t="str">
            <v>NULL</v>
          </cell>
          <cell r="L3" t="str">
            <v>NULL</v>
          </cell>
          <cell r="M3">
            <v>12</v>
          </cell>
          <cell r="N3">
            <v>3494</v>
          </cell>
          <cell r="O3">
            <v>4054</v>
          </cell>
          <cell r="P3">
            <v>0</v>
          </cell>
          <cell r="Q3">
            <v>2</v>
          </cell>
        </row>
        <row r="4">
          <cell r="J4">
            <v>361619</v>
          </cell>
          <cell r="K4" t="str">
            <v>NULL</v>
          </cell>
          <cell r="L4" t="str">
            <v>NULL</v>
          </cell>
          <cell r="M4">
            <v>33</v>
          </cell>
          <cell r="N4">
            <v>1433</v>
          </cell>
          <cell r="O4">
            <v>1222</v>
          </cell>
          <cell r="P4">
            <v>0</v>
          </cell>
          <cell r="Q4">
            <v>3</v>
          </cell>
        </row>
        <row r="5">
          <cell r="J5">
            <v>458576</v>
          </cell>
          <cell r="K5" t="str">
            <v>NULL</v>
          </cell>
          <cell r="L5" t="str">
            <v>NULL</v>
          </cell>
          <cell r="M5">
            <v>1</v>
          </cell>
          <cell r="N5">
            <v>85</v>
          </cell>
          <cell r="O5">
            <v>115</v>
          </cell>
          <cell r="P5">
            <v>1</v>
          </cell>
          <cell r="Q5">
            <v>1</v>
          </cell>
        </row>
        <row r="6">
          <cell r="J6">
            <v>238683</v>
          </cell>
          <cell r="K6" t="str">
            <v>NULL</v>
          </cell>
          <cell r="L6" t="str">
            <v>NULL</v>
          </cell>
          <cell r="M6" t="str">
            <v>NULL</v>
          </cell>
          <cell r="N6">
            <v>163</v>
          </cell>
          <cell r="O6">
            <v>215</v>
          </cell>
          <cell r="P6">
            <v>0</v>
          </cell>
          <cell r="Q6">
            <v>1</v>
          </cell>
        </row>
        <row r="7">
          <cell r="J7">
            <v>206306</v>
          </cell>
          <cell r="K7">
            <v>3</v>
          </cell>
          <cell r="L7" t="str">
            <v>NULL</v>
          </cell>
          <cell r="M7">
            <v>17</v>
          </cell>
          <cell r="N7">
            <v>2929</v>
          </cell>
          <cell r="O7">
            <v>2919</v>
          </cell>
          <cell r="P7">
            <v>0</v>
          </cell>
          <cell r="Q7">
            <v>2</v>
          </cell>
        </row>
        <row r="8">
          <cell r="J8">
            <v>250694</v>
          </cell>
          <cell r="K8">
            <v>15</v>
          </cell>
          <cell r="L8" t="str">
            <v>NULL</v>
          </cell>
          <cell r="M8">
            <v>11</v>
          </cell>
          <cell r="N8">
            <v>3097</v>
          </cell>
          <cell r="O8">
            <v>38578</v>
          </cell>
          <cell r="P8">
            <v>1</v>
          </cell>
          <cell r="Q8">
            <v>3</v>
          </cell>
        </row>
        <row r="9">
          <cell r="J9">
            <v>112195</v>
          </cell>
          <cell r="K9">
            <v>1</v>
          </cell>
          <cell r="L9">
            <v>1</v>
          </cell>
          <cell r="M9">
            <v>1</v>
          </cell>
          <cell r="N9">
            <v>1281</v>
          </cell>
          <cell r="O9">
            <v>2885</v>
          </cell>
          <cell r="P9">
            <v>1</v>
          </cell>
          <cell r="Q9">
            <v>2</v>
          </cell>
        </row>
        <row r="10">
          <cell r="J10">
            <v>339837</v>
          </cell>
          <cell r="K10" t="str">
            <v>NULL</v>
          </cell>
          <cell r="L10" t="str">
            <v>NULL</v>
          </cell>
          <cell r="M10">
            <v>1</v>
          </cell>
          <cell r="N10">
            <v>1337</v>
          </cell>
          <cell r="O10">
            <v>1075</v>
          </cell>
          <cell r="P10">
            <v>1</v>
          </cell>
          <cell r="Q10">
            <v>1</v>
          </cell>
        </row>
        <row r="11">
          <cell r="J11">
            <v>80094</v>
          </cell>
          <cell r="K11">
            <v>2322</v>
          </cell>
          <cell r="L11" t="str">
            <v>NULL</v>
          </cell>
          <cell r="M11">
            <v>1372</v>
          </cell>
          <cell r="N11">
            <v>73367</v>
          </cell>
          <cell r="O11">
            <v>348748</v>
          </cell>
          <cell r="P11">
            <v>1</v>
          </cell>
          <cell r="Q11">
            <v>5</v>
          </cell>
        </row>
        <row r="12">
          <cell r="J12">
            <v>172009</v>
          </cell>
          <cell r="K12" t="str">
            <v>NULL</v>
          </cell>
          <cell r="L12" t="str">
            <v>NULL</v>
          </cell>
          <cell r="M12" t="str">
            <v>NULL</v>
          </cell>
          <cell r="N12">
            <v>268</v>
          </cell>
          <cell r="O12">
            <v>756</v>
          </cell>
          <cell r="P12">
            <v>1</v>
          </cell>
          <cell r="Q12">
            <v>1</v>
          </cell>
        </row>
        <row r="13">
          <cell r="J13">
            <v>105429</v>
          </cell>
          <cell r="K13" t="str">
            <v>NULL</v>
          </cell>
          <cell r="L13" t="str">
            <v>NULL</v>
          </cell>
          <cell r="M13" t="str">
            <v>NULL</v>
          </cell>
          <cell r="N13">
            <v>223</v>
          </cell>
          <cell r="O13">
            <v>325</v>
          </cell>
          <cell r="P13">
            <v>0</v>
          </cell>
          <cell r="Q13">
            <v>1</v>
          </cell>
        </row>
        <row r="14">
          <cell r="J14">
            <v>67567</v>
          </cell>
          <cell r="K14" t="str">
            <v>NULL</v>
          </cell>
          <cell r="L14" t="str">
            <v>NULL</v>
          </cell>
          <cell r="M14">
            <v>60</v>
          </cell>
          <cell r="N14">
            <v>4752</v>
          </cell>
          <cell r="O14">
            <v>3072</v>
          </cell>
          <cell r="P14">
            <v>1</v>
          </cell>
          <cell r="Q14">
            <v>5</v>
          </cell>
        </row>
        <row r="15">
          <cell r="J15">
            <v>79484</v>
          </cell>
          <cell r="K15">
            <v>354</v>
          </cell>
          <cell r="L15">
            <v>4</v>
          </cell>
          <cell r="M15">
            <v>2</v>
          </cell>
          <cell r="N15">
            <v>708</v>
          </cell>
          <cell r="O15">
            <v>21093</v>
          </cell>
          <cell r="P15">
            <v>1</v>
          </cell>
          <cell r="Q15">
            <v>5</v>
          </cell>
        </row>
        <row r="16">
          <cell r="J16">
            <v>152132</v>
          </cell>
          <cell r="K16">
            <v>24</v>
          </cell>
          <cell r="L16" t="str">
            <v>NULL</v>
          </cell>
          <cell r="M16">
            <v>515</v>
          </cell>
          <cell r="N16">
            <v>20666</v>
          </cell>
          <cell r="O16">
            <v>17699</v>
          </cell>
          <cell r="P16">
            <v>0</v>
          </cell>
          <cell r="Q16">
            <v>5</v>
          </cell>
        </row>
        <row r="17">
          <cell r="J17">
            <v>111037</v>
          </cell>
          <cell r="K17" t="str">
            <v>NULL</v>
          </cell>
          <cell r="L17">
            <v>1</v>
          </cell>
          <cell r="M17">
            <v>2</v>
          </cell>
          <cell r="N17">
            <v>3618</v>
          </cell>
          <cell r="O17">
            <v>1885</v>
          </cell>
          <cell r="P17">
            <v>1</v>
          </cell>
          <cell r="Q17">
            <v>1</v>
          </cell>
        </row>
        <row r="18">
          <cell r="J18">
            <v>145729</v>
          </cell>
          <cell r="K18" t="str">
            <v>NULL</v>
          </cell>
          <cell r="L18" t="str">
            <v>NULL</v>
          </cell>
          <cell r="M18" t="str">
            <v>NULL</v>
          </cell>
          <cell r="N18">
            <v>54</v>
          </cell>
          <cell r="O18">
            <v>144</v>
          </cell>
          <cell r="P18">
            <v>0</v>
          </cell>
          <cell r="Q18">
            <v>1</v>
          </cell>
        </row>
        <row r="19">
          <cell r="J19">
            <v>853680</v>
          </cell>
          <cell r="K19" t="str">
            <v>NULL</v>
          </cell>
          <cell r="L19">
            <v>5</v>
          </cell>
          <cell r="M19">
            <v>33</v>
          </cell>
          <cell r="N19">
            <v>347</v>
          </cell>
          <cell r="O19">
            <v>327</v>
          </cell>
          <cell r="P19">
            <v>0</v>
          </cell>
          <cell r="Q19">
            <v>3</v>
          </cell>
        </row>
        <row r="20">
          <cell r="J20">
            <v>207862</v>
          </cell>
          <cell r="K20">
            <v>1829</v>
          </cell>
          <cell r="L20" t="str">
            <v>NULL</v>
          </cell>
          <cell r="M20">
            <v>2</v>
          </cell>
          <cell r="N20">
            <v>2476</v>
          </cell>
          <cell r="O20">
            <v>329644</v>
          </cell>
          <cell r="P20">
            <v>0</v>
          </cell>
          <cell r="Q20">
            <v>5</v>
          </cell>
        </row>
        <row r="21">
          <cell r="J21">
            <v>1030993</v>
          </cell>
          <cell r="K21" t="str">
            <v>NULL</v>
          </cell>
          <cell r="L21">
            <v>1</v>
          </cell>
          <cell r="M21">
            <v>6</v>
          </cell>
          <cell r="N21">
            <v>71</v>
          </cell>
          <cell r="O21">
            <v>55</v>
          </cell>
          <cell r="P21">
            <v>0</v>
          </cell>
          <cell r="Q21">
            <v>1</v>
          </cell>
        </row>
        <row r="22">
          <cell r="J22">
            <v>442047</v>
          </cell>
          <cell r="K22">
            <v>22</v>
          </cell>
          <cell r="L22" t="str">
            <v>NULL</v>
          </cell>
          <cell r="M22">
            <v>32</v>
          </cell>
          <cell r="N22">
            <v>3811</v>
          </cell>
          <cell r="O22">
            <v>44274</v>
          </cell>
          <cell r="P22">
            <v>1</v>
          </cell>
          <cell r="Q22">
            <v>3</v>
          </cell>
        </row>
        <row r="23">
          <cell r="J23">
            <v>135850</v>
          </cell>
          <cell r="K23">
            <v>21</v>
          </cell>
          <cell r="L23" t="str">
            <v>NULL</v>
          </cell>
          <cell r="M23">
            <v>42</v>
          </cell>
          <cell r="N23">
            <v>6218</v>
          </cell>
          <cell r="O23">
            <v>10497</v>
          </cell>
          <cell r="P23">
            <v>1</v>
          </cell>
          <cell r="Q23">
            <v>3</v>
          </cell>
        </row>
        <row r="24">
          <cell r="J24">
            <v>129534</v>
          </cell>
          <cell r="K24">
            <v>40</v>
          </cell>
          <cell r="L24">
            <v>1</v>
          </cell>
          <cell r="M24">
            <v>7</v>
          </cell>
          <cell r="N24">
            <v>1337</v>
          </cell>
          <cell r="O24">
            <v>2892</v>
          </cell>
          <cell r="P24">
            <v>0</v>
          </cell>
          <cell r="Q24">
            <v>5</v>
          </cell>
        </row>
        <row r="25">
          <cell r="J25">
            <v>323464</v>
          </cell>
          <cell r="K25" t="str">
            <v>NULL</v>
          </cell>
          <cell r="L25">
            <v>2</v>
          </cell>
          <cell r="M25" t="str">
            <v>NULL</v>
          </cell>
          <cell r="N25">
            <v>188</v>
          </cell>
          <cell r="O25">
            <v>452</v>
          </cell>
          <cell r="P25">
            <v>0</v>
          </cell>
          <cell r="Q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AE9D-9D86-4C1E-9981-751DBD7E044A}">
  <dimension ref="A1:W29"/>
  <sheetViews>
    <sheetView showGridLines="0" tabSelected="1" workbookViewId="0">
      <selection activeCell="G1" sqref="G1:H1048576"/>
    </sheetView>
  </sheetViews>
  <sheetFormatPr defaultRowHeight="14" x14ac:dyDescent="0.25"/>
  <cols>
    <col min="1" max="1" width="34.90625" bestFit="1" customWidth="1"/>
    <col min="2" max="2" width="7.1796875" bestFit="1" customWidth="1"/>
    <col min="3" max="3" width="11.7265625" bestFit="1" customWidth="1"/>
    <col min="4" max="4" width="12.54296875" bestFit="1" customWidth="1"/>
    <col min="5" max="5" width="6.7265625" bestFit="1" customWidth="1"/>
    <col min="6" max="6" width="8.36328125" customWidth="1"/>
    <col min="7" max="8" width="16.36328125" bestFit="1" customWidth="1"/>
    <col min="9" max="9" width="8.08984375" bestFit="1" customWidth="1"/>
    <col min="10" max="16" width="8.08984375" customWidth="1"/>
    <col min="17" max="20" width="8.08984375" bestFit="1" customWidth="1"/>
    <col min="21" max="21" width="25.90625" style="7" customWidth="1"/>
    <col min="22" max="22" width="14.08984375" style="7" customWidth="1"/>
    <col min="23" max="23" width="14" style="7" customWidth="1"/>
  </cols>
  <sheetData>
    <row r="1" spans="1:16" s="1" customFormat="1" ht="2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2" t="s">
        <v>8</v>
      </c>
      <c r="I1" s="2" t="s">
        <v>9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</row>
    <row r="2" spans="1:16" s="3" customFormat="1" ht="14.5" x14ac:dyDescent="0.3">
      <c r="A2" s="4" t="s">
        <v>25</v>
      </c>
      <c r="B2" s="4">
        <v>80094</v>
      </c>
      <c r="C2" s="4" t="s">
        <v>26</v>
      </c>
      <c r="D2" s="4" t="s">
        <v>27</v>
      </c>
      <c r="E2" s="4" t="s">
        <v>28</v>
      </c>
      <c r="F2" s="4" t="s">
        <v>6</v>
      </c>
      <c r="G2" s="4" t="s">
        <v>29</v>
      </c>
      <c r="H2" s="4" t="s">
        <v>30</v>
      </c>
      <c r="I2" s="4" t="s">
        <v>18</v>
      </c>
      <c r="J2" s="4">
        <f>VLOOKUP(B2,[1]SQL!J:Q,2,0)</f>
        <v>2322</v>
      </c>
      <c r="K2" s="4" t="str">
        <f>VLOOKUP(B2,[1]SQL!J:Q,3,0)</f>
        <v>NULL</v>
      </c>
      <c r="L2" s="4">
        <f>VLOOKUP(B2,[1]SQL!J:Q,4,0)</f>
        <v>1372</v>
      </c>
      <c r="M2" s="4">
        <f>VLOOKUP(B2,[1]SQL!J:Q,5,0)</f>
        <v>73367</v>
      </c>
      <c r="N2" s="4">
        <f>VLOOKUP(B2,[1]SQL!J:Q,6,0)</f>
        <v>348748</v>
      </c>
      <c r="O2" s="4">
        <f>VLOOKUP(B2,[1]SQL!J:Q,7,0)</f>
        <v>1</v>
      </c>
      <c r="P2" s="4">
        <f>VLOOKUP(B2,[1]SQL!J:Q,8,0)</f>
        <v>5</v>
      </c>
    </row>
    <row r="3" spans="1:16" s="3" customFormat="1" ht="14.5" x14ac:dyDescent="0.3">
      <c r="A3" s="4" t="s">
        <v>23</v>
      </c>
      <c r="B3" s="4">
        <v>60600</v>
      </c>
      <c r="C3" s="4" t="s">
        <v>31</v>
      </c>
      <c r="D3" s="4" t="s">
        <v>32</v>
      </c>
      <c r="E3" s="4" t="s">
        <v>33</v>
      </c>
      <c r="F3" s="4" t="s">
        <v>6</v>
      </c>
      <c r="G3" s="4" t="s">
        <v>34</v>
      </c>
      <c r="H3" s="4" t="s">
        <v>30</v>
      </c>
      <c r="I3" s="4" t="s">
        <v>18</v>
      </c>
      <c r="J3" s="4" t="str">
        <f>VLOOKUP(B3,[1]SQL!J:Q,2,0)</f>
        <v>NULL</v>
      </c>
      <c r="K3" s="4" t="str">
        <f>VLOOKUP(B3,[1]SQL!J:Q,3,0)</f>
        <v>NULL</v>
      </c>
      <c r="L3" s="4">
        <f>VLOOKUP(B3,[1]SQL!J:Q,4,0)</f>
        <v>12</v>
      </c>
      <c r="M3" s="4">
        <f>VLOOKUP(B3,[1]SQL!J:Q,5,0)</f>
        <v>3494</v>
      </c>
      <c r="N3" s="4">
        <f>VLOOKUP(B3,[1]SQL!J:Q,6,0)</f>
        <v>4054</v>
      </c>
      <c r="O3" s="4">
        <f>VLOOKUP(B3,[1]SQL!J:Q,7,0)</f>
        <v>0</v>
      </c>
      <c r="P3" s="4">
        <f>VLOOKUP(B3,[1]SQL!J:Q,8,0)</f>
        <v>2</v>
      </c>
    </row>
    <row r="4" spans="1:16" s="3" customFormat="1" ht="14.5" x14ac:dyDescent="0.3">
      <c r="A4" s="4" t="s">
        <v>21</v>
      </c>
      <c r="B4" s="4">
        <v>152132</v>
      </c>
      <c r="C4" s="4" t="s">
        <v>35</v>
      </c>
      <c r="D4" s="4" t="s">
        <v>36</v>
      </c>
      <c r="E4" s="4" t="s">
        <v>37</v>
      </c>
      <c r="F4" s="4" t="s">
        <v>6</v>
      </c>
      <c r="G4" s="4" t="s">
        <v>38</v>
      </c>
      <c r="H4" s="4" t="s">
        <v>30</v>
      </c>
      <c r="I4" s="4" t="s">
        <v>18</v>
      </c>
      <c r="J4" s="4">
        <f>VLOOKUP(B4,[1]SQL!J:Q,2,0)</f>
        <v>24</v>
      </c>
      <c r="K4" s="4" t="str">
        <f>VLOOKUP(B4,[1]SQL!J:Q,3,0)</f>
        <v>NULL</v>
      </c>
      <c r="L4" s="4">
        <f>VLOOKUP(B4,[1]SQL!J:Q,4,0)</f>
        <v>515</v>
      </c>
      <c r="M4" s="4">
        <f>VLOOKUP(B4,[1]SQL!J:Q,5,0)</f>
        <v>20666</v>
      </c>
      <c r="N4" s="4">
        <f>VLOOKUP(B4,[1]SQL!J:Q,6,0)</f>
        <v>17699</v>
      </c>
      <c r="O4" s="4">
        <f>VLOOKUP(B4,[1]SQL!J:Q,7,0)</f>
        <v>0</v>
      </c>
      <c r="P4" s="4">
        <f>VLOOKUP(B4,[1]SQL!J:Q,8,0)</f>
        <v>5</v>
      </c>
    </row>
    <row r="5" spans="1:16" s="3" customFormat="1" ht="14.5" x14ac:dyDescent="0.3">
      <c r="A5" s="4" t="s">
        <v>23</v>
      </c>
      <c r="B5" s="4">
        <v>206306</v>
      </c>
      <c r="C5" s="4" t="s">
        <v>39</v>
      </c>
      <c r="D5" s="4" t="s">
        <v>39</v>
      </c>
      <c r="E5" s="4" t="s">
        <v>40</v>
      </c>
      <c r="F5" s="4" t="s">
        <v>6</v>
      </c>
      <c r="G5" s="4" t="s">
        <v>41</v>
      </c>
      <c r="H5" s="4" t="s">
        <v>30</v>
      </c>
      <c r="I5" s="4" t="s">
        <v>18</v>
      </c>
      <c r="J5" s="4">
        <f>VLOOKUP(B5,[1]SQL!J:Q,2,0)</f>
        <v>3</v>
      </c>
      <c r="K5" s="4" t="str">
        <f>VLOOKUP(B5,[1]SQL!J:Q,3,0)</f>
        <v>NULL</v>
      </c>
      <c r="L5" s="4">
        <f>VLOOKUP(B5,[1]SQL!J:Q,4,0)</f>
        <v>17</v>
      </c>
      <c r="M5" s="4">
        <f>VLOOKUP(B5,[1]SQL!J:Q,5,0)</f>
        <v>2929</v>
      </c>
      <c r="N5" s="4">
        <f>VLOOKUP(B5,[1]SQL!J:Q,6,0)</f>
        <v>2919</v>
      </c>
      <c r="O5" s="4">
        <f>VLOOKUP(B5,[1]SQL!J:Q,7,0)</f>
        <v>0</v>
      </c>
      <c r="P5" s="4">
        <f>VLOOKUP(B5,[1]SQL!J:Q,8,0)</f>
        <v>2</v>
      </c>
    </row>
    <row r="6" spans="1:16" s="3" customFormat="1" ht="14.5" x14ac:dyDescent="0.3">
      <c r="A6" s="4" t="s">
        <v>24</v>
      </c>
      <c r="B6" s="4">
        <v>853680</v>
      </c>
      <c r="C6" s="4">
        <v>20230418248586</v>
      </c>
      <c r="D6" s="4" t="s">
        <v>42</v>
      </c>
      <c r="E6" s="4" t="s">
        <v>43</v>
      </c>
      <c r="F6" s="4" t="s">
        <v>6</v>
      </c>
      <c r="G6" s="4" t="s">
        <v>44</v>
      </c>
      <c r="H6" s="4" t="s">
        <v>30</v>
      </c>
      <c r="I6" s="4" t="s">
        <v>18</v>
      </c>
      <c r="J6" s="4" t="str">
        <f>VLOOKUP(B6,[1]SQL!J:Q,2,0)</f>
        <v>NULL</v>
      </c>
      <c r="K6" s="4">
        <f>VLOOKUP(B6,[1]SQL!J:Q,3,0)</f>
        <v>5</v>
      </c>
      <c r="L6" s="4">
        <f>VLOOKUP(B6,[1]SQL!J:Q,4,0)</f>
        <v>33</v>
      </c>
      <c r="M6" s="4">
        <f>VLOOKUP(B6,[1]SQL!J:Q,5,0)</f>
        <v>347</v>
      </c>
      <c r="N6" s="4">
        <f>VLOOKUP(B6,[1]SQL!J:Q,6,0)</f>
        <v>327</v>
      </c>
      <c r="O6" s="4">
        <f>VLOOKUP(B6,[1]SQL!J:Q,7,0)</f>
        <v>0</v>
      </c>
      <c r="P6" s="4">
        <f>VLOOKUP(B6,[1]SQL!J:Q,8,0)</f>
        <v>3</v>
      </c>
    </row>
    <row r="7" spans="1:16" s="3" customFormat="1" ht="14.5" x14ac:dyDescent="0.3">
      <c r="A7" s="4" t="s">
        <v>45</v>
      </c>
      <c r="B7" s="4">
        <v>442047</v>
      </c>
      <c r="C7" s="4">
        <v>20200218849082</v>
      </c>
      <c r="D7" s="4" t="s">
        <v>46</v>
      </c>
      <c r="E7" s="4" t="s">
        <v>47</v>
      </c>
      <c r="F7" s="4" t="s">
        <v>6</v>
      </c>
      <c r="G7" s="4" t="s">
        <v>48</v>
      </c>
      <c r="H7" s="4" t="s">
        <v>30</v>
      </c>
      <c r="I7" s="4" t="s">
        <v>18</v>
      </c>
      <c r="J7" s="4">
        <f>VLOOKUP(B7,[1]SQL!J:Q,2,0)</f>
        <v>22</v>
      </c>
      <c r="K7" s="4" t="str">
        <f>VLOOKUP(B7,[1]SQL!J:Q,3,0)</f>
        <v>NULL</v>
      </c>
      <c r="L7" s="4">
        <f>VLOOKUP(B7,[1]SQL!J:Q,4,0)</f>
        <v>32</v>
      </c>
      <c r="M7" s="4">
        <f>VLOOKUP(B7,[1]SQL!J:Q,5,0)</f>
        <v>3811</v>
      </c>
      <c r="N7" s="4">
        <f>VLOOKUP(B7,[1]SQL!J:Q,6,0)</f>
        <v>44274</v>
      </c>
      <c r="O7" s="4">
        <f>VLOOKUP(B7,[1]SQL!J:Q,7,0)</f>
        <v>1</v>
      </c>
      <c r="P7" s="4">
        <f>VLOOKUP(B7,[1]SQL!J:Q,8,0)</f>
        <v>3</v>
      </c>
    </row>
    <row r="8" spans="1:16" s="3" customFormat="1" ht="14.5" x14ac:dyDescent="0.3">
      <c r="A8" s="4" t="s">
        <v>23</v>
      </c>
      <c r="B8" s="4">
        <v>207862</v>
      </c>
      <c r="C8" s="4" t="s">
        <v>49</v>
      </c>
      <c r="D8" s="4" t="s">
        <v>49</v>
      </c>
      <c r="E8" s="4" t="s">
        <v>50</v>
      </c>
      <c r="F8" s="4" t="s">
        <v>6</v>
      </c>
      <c r="G8" s="4" t="s">
        <v>51</v>
      </c>
      <c r="H8" s="4" t="s">
        <v>30</v>
      </c>
      <c r="I8" s="4" t="s">
        <v>18</v>
      </c>
      <c r="J8" s="4">
        <f>VLOOKUP(B8,[1]SQL!J:Q,2,0)</f>
        <v>1829</v>
      </c>
      <c r="K8" s="4" t="str">
        <f>VLOOKUP(B8,[1]SQL!J:Q,3,0)</f>
        <v>NULL</v>
      </c>
      <c r="L8" s="4">
        <f>VLOOKUP(B8,[1]SQL!J:Q,4,0)</f>
        <v>2</v>
      </c>
      <c r="M8" s="4">
        <f>VLOOKUP(B8,[1]SQL!J:Q,5,0)</f>
        <v>2476</v>
      </c>
      <c r="N8" s="4">
        <f>VLOOKUP(B8,[1]SQL!J:Q,6,0)</f>
        <v>329644</v>
      </c>
      <c r="O8" s="4">
        <f>VLOOKUP(B8,[1]SQL!J:Q,7,0)</f>
        <v>0</v>
      </c>
      <c r="P8" s="4">
        <f>VLOOKUP(B8,[1]SQL!J:Q,8,0)</f>
        <v>5</v>
      </c>
    </row>
    <row r="9" spans="1:16" s="3" customFormat="1" ht="14.5" x14ac:dyDescent="0.3">
      <c r="A9" s="4" t="s">
        <v>23</v>
      </c>
      <c r="B9" s="4">
        <v>207862</v>
      </c>
      <c r="C9" s="4" t="s">
        <v>49</v>
      </c>
      <c r="D9" s="4" t="s">
        <v>49</v>
      </c>
      <c r="E9" s="4" t="s">
        <v>50</v>
      </c>
      <c r="F9" s="4" t="s">
        <v>6</v>
      </c>
      <c r="G9" s="4" t="s">
        <v>52</v>
      </c>
      <c r="H9" s="4" t="s">
        <v>30</v>
      </c>
      <c r="I9" s="4" t="s">
        <v>18</v>
      </c>
      <c r="J9" s="4">
        <f>VLOOKUP(B9,[1]SQL!J:Q,2,0)</f>
        <v>1829</v>
      </c>
      <c r="K9" s="4" t="str">
        <f>VLOOKUP(B9,[1]SQL!J:Q,3,0)</f>
        <v>NULL</v>
      </c>
      <c r="L9" s="4">
        <f>VLOOKUP(B9,[1]SQL!J:Q,4,0)</f>
        <v>2</v>
      </c>
      <c r="M9" s="4">
        <f>VLOOKUP(B9,[1]SQL!J:Q,5,0)</f>
        <v>2476</v>
      </c>
      <c r="N9" s="4">
        <f>VLOOKUP(B9,[1]SQL!J:Q,6,0)</f>
        <v>329644</v>
      </c>
      <c r="O9" s="4">
        <f>VLOOKUP(B9,[1]SQL!J:Q,7,0)</f>
        <v>0</v>
      </c>
      <c r="P9" s="4">
        <f>VLOOKUP(B9,[1]SQL!J:Q,8,0)</f>
        <v>5</v>
      </c>
    </row>
    <row r="10" spans="1:16" s="3" customFormat="1" ht="14.5" x14ac:dyDescent="0.3">
      <c r="A10" s="4" t="s">
        <v>19</v>
      </c>
      <c r="B10" s="4">
        <v>207862</v>
      </c>
      <c r="C10" s="4" t="s">
        <v>49</v>
      </c>
      <c r="D10" s="4" t="s">
        <v>49</v>
      </c>
      <c r="E10" s="4" t="s">
        <v>50</v>
      </c>
      <c r="F10" s="4" t="s">
        <v>6</v>
      </c>
      <c r="G10" s="4" t="s">
        <v>53</v>
      </c>
      <c r="H10" s="4" t="s">
        <v>30</v>
      </c>
      <c r="I10" s="4" t="s">
        <v>18</v>
      </c>
      <c r="J10" s="4">
        <f>VLOOKUP(B10,[1]SQL!J:Q,2,0)</f>
        <v>1829</v>
      </c>
      <c r="K10" s="4" t="str">
        <f>VLOOKUP(B10,[1]SQL!J:Q,3,0)</f>
        <v>NULL</v>
      </c>
      <c r="L10" s="4">
        <f>VLOOKUP(B10,[1]SQL!J:Q,4,0)</f>
        <v>2</v>
      </c>
      <c r="M10" s="4">
        <f>VLOOKUP(B10,[1]SQL!J:Q,5,0)</f>
        <v>2476</v>
      </c>
      <c r="N10" s="4">
        <f>VLOOKUP(B10,[1]SQL!J:Q,6,0)</f>
        <v>329644</v>
      </c>
      <c r="O10" s="4">
        <f>VLOOKUP(B10,[1]SQL!J:Q,7,0)</f>
        <v>0</v>
      </c>
      <c r="P10" s="4">
        <f>VLOOKUP(B10,[1]SQL!J:Q,8,0)</f>
        <v>5</v>
      </c>
    </row>
    <row r="11" spans="1:16" s="3" customFormat="1" ht="14.5" x14ac:dyDescent="0.3">
      <c r="A11" s="4" t="s">
        <v>54</v>
      </c>
      <c r="B11" s="4">
        <v>207862</v>
      </c>
      <c r="C11" s="4" t="s">
        <v>49</v>
      </c>
      <c r="D11" s="4" t="s">
        <v>49</v>
      </c>
      <c r="E11" s="4" t="s">
        <v>50</v>
      </c>
      <c r="F11" s="4" t="s">
        <v>6</v>
      </c>
      <c r="G11" s="4" t="s">
        <v>55</v>
      </c>
      <c r="H11" s="4" t="s">
        <v>30</v>
      </c>
      <c r="I11" s="4" t="s">
        <v>18</v>
      </c>
      <c r="J11" s="4">
        <f>VLOOKUP(B11,[1]SQL!J:Q,2,0)</f>
        <v>1829</v>
      </c>
      <c r="K11" s="4" t="str">
        <f>VLOOKUP(B11,[1]SQL!J:Q,3,0)</f>
        <v>NULL</v>
      </c>
      <c r="L11" s="4">
        <f>VLOOKUP(B11,[1]SQL!J:Q,4,0)</f>
        <v>2</v>
      </c>
      <c r="M11" s="4">
        <f>VLOOKUP(B11,[1]SQL!J:Q,5,0)</f>
        <v>2476</v>
      </c>
      <c r="N11" s="4">
        <f>VLOOKUP(B11,[1]SQL!J:Q,6,0)</f>
        <v>329644</v>
      </c>
      <c r="O11" s="4">
        <f>VLOOKUP(B11,[1]SQL!J:Q,7,0)</f>
        <v>0</v>
      </c>
      <c r="P11" s="4">
        <f>VLOOKUP(B11,[1]SQL!J:Q,8,0)</f>
        <v>5</v>
      </c>
    </row>
    <row r="12" spans="1:16" s="3" customFormat="1" ht="14.5" x14ac:dyDescent="0.3">
      <c r="A12" s="4" t="s">
        <v>25</v>
      </c>
      <c r="B12" s="4">
        <v>207862</v>
      </c>
      <c r="C12" s="4" t="s">
        <v>49</v>
      </c>
      <c r="D12" s="4" t="s">
        <v>49</v>
      </c>
      <c r="E12" s="4" t="s">
        <v>50</v>
      </c>
      <c r="F12" s="4" t="s">
        <v>6</v>
      </c>
      <c r="G12" s="4" t="s">
        <v>56</v>
      </c>
      <c r="H12" s="4" t="s">
        <v>30</v>
      </c>
      <c r="I12" s="4" t="s">
        <v>18</v>
      </c>
      <c r="J12" s="4">
        <f>VLOOKUP(B12,[1]SQL!J:Q,2,0)</f>
        <v>1829</v>
      </c>
      <c r="K12" s="4" t="str">
        <f>VLOOKUP(B12,[1]SQL!J:Q,3,0)</f>
        <v>NULL</v>
      </c>
      <c r="L12" s="4">
        <f>VLOOKUP(B12,[1]SQL!J:Q,4,0)</f>
        <v>2</v>
      </c>
      <c r="M12" s="4">
        <f>VLOOKUP(B12,[1]SQL!J:Q,5,0)</f>
        <v>2476</v>
      </c>
      <c r="N12" s="4">
        <f>VLOOKUP(B12,[1]SQL!J:Q,6,0)</f>
        <v>329644</v>
      </c>
      <c r="O12" s="4">
        <f>VLOOKUP(B12,[1]SQL!J:Q,7,0)</f>
        <v>0</v>
      </c>
      <c r="P12" s="4">
        <f>VLOOKUP(B12,[1]SQL!J:Q,8,0)</f>
        <v>5</v>
      </c>
    </row>
    <row r="13" spans="1:16" s="3" customFormat="1" ht="14.5" x14ac:dyDescent="0.3">
      <c r="A13" s="4" t="s">
        <v>57</v>
      </c>
      <c r="B13" s="4">
        <v>67567</v>
      </c>
      <c r="C13" s="4" t="s">
        <v>58</v>
      </c>
      <c r="D13" s="4" t="s">
        <v>59</v>
      </c>
      <c r="E13" s="4" t="s">
        <v>59</v>
      </c>
      <c r="F13" s="4" t="s">
        <v>6</v>
      </c>
      <c r="G13" s="4" t="s">
        <v>60</v>
      </c>
      <c r="H13" s="4" t="s">
        <v>30</v>
      </c>
      <c r="I13" s="4" t="s">
        <v>18</v>
      </c>
      <c r="J13" s="4" t="str">
        <f>VLOOKUP(B13,[1]SQL!J:Q,2,0)</f>
        <v>NULL</v>
      </c>
      <c r="K13" s="4" t="str">
        <f>VLOOKUP(B13,[1]SQL!J:Q,3,0)</f>
        <v>NULL</v>
      </c>
      <c r="L13" s="4">
        <f>VLOOKUP(B13,[1]SQL!J:Q,4,0)</f>
        <v>60</v>
      </c>
      <c r="M13" s="4">
        <f>VLOOKUP(B13,[1]SQL!J:Q,5,0)</f>
        <v>4752</v>
      </c>
      <c r="N13" s="4">
        <f>VLOOKUP(B13,[1]SQL!J:Q,6,0)</f>
        <v>3072</v>
      </c>
      <c r="O13" s="4">
        <f>VLOOKUP(B13,[1]SQL!J:Q,7,0)</f>
        <v>1</v>
      </c>
      <c r="P13" s="4">
        <f>VLOOKUP(B13,[1]SQL!J:Q,8,0)</f>
        <v>5</v>
      </c>
    </row>
    <row r="14" spans="1:16" s="3" customFormat="1" ht="26" x14ac:dyDescent="0.3">
      <c r="A14" s="4" t="s">
        <v>22</v>
      </c>
      <c r="B14" s="4">
        <v>323464</v>
      </c>
      <c r="C14" s="4">
        <v>20170427617317</v>
      </c>
      <c r="D14" s="4" t="s">
        <v>61</v>
      </c>
      <c r="E14" s="4" t="s">
        <v>62</v>
      </c>
      <c r="F14" s="4" t="s">
        <v>6</v>
      </c>
      <c r="G14" s="4" t="s">
        <v>63</v>
      </c>
      <c r="H14" s="4" t="s">
        <v>64</v>
      </c>
      <c r="I14" s="4" t="s">
        <v>18</v>
      </c>
      <c r="J14" s="4" t="str">
        <f>VLOOKUP(B14,[1]SQL!J:Q,2,0)</f>
        <v>NULL</v>
      </c>
      <c r="K14" s="4">
        <f>VLOOKUP(B14,[1]SQL!J:Q,3,0)</f>
        <v>2</v>
      </c>
      <c r="L14" s="4" t="str">
        <f>VLOOKUP(B14,[1]SQL!J:Q,4,0)</f>
        <v>NULL</v>
      </c>
      <c r="M14" s="4">
        <f>VLOOKUP(B14,[1]SQL!J:Q,5,0)</f>
        <v>188</v>
      </c>
      <c r="N14" s="4">
        <f>VLOOKUP(B14,[1]SQL!J:Q,6,0)</f>
        <v>452</v>
      </c>
      <c r="O14" s="4">
        <f>VLOOKUP(B14,[1]SQL!J:Q,7,0)</f>
        <v>0</v>
      </c>
      <c r="P14" s="4">
        <f>VLOOKUP(B14,[1]SQL!J:Q,8,0)</f>
        <v>1</v>
      </c>
    </row>
    <row r="15" spans="1:16" s="3" customFormat="1" ht="14.5" x14ac:dyDescent="0.3">
      <c r="A15" s="4" t="s">
        <v>65</v>
      </c>
      <c r="B15" s="4">
        <v>250694</v>
      </c>
      <c r="C15" s="4" t="s">
        <v>66</v>
      </c>
      <c r="D15" s="4" t="s">
        <v>67</v>
      </c>
      <c r="E15" s="4" t="s">
        <v>68</v>
      </c>
      <c r="F15" s="4" t="s">
        <v>6</v>
      </c>
      <c r="G15" s="4" t="s">
        <v>69</v>
      </c>
      <c r="H15" s="4" t="s">
        <v>64</v>
      </c>
      <c r="I15" s="4" t="s">
        <v>18</v>
      </c>
      <c r="J15" s="4">
        <f>VLOOKUP(B15,[1]SQL!J:Q,2,0)</f>
        <v>15</v>
      </c>
      <c r="K15" s="4" t="str">
        <f>VLOOKUP(B15,[1]SQL!J:Q,3,0)</f>
        <v>NULL</v>
      </c>
      <c r="L15" s="4">
        <f>VLOOKUP(B15,[1]SQL!J:Q,4,0)</f>
        <v>11</v>
      </c>
      <c r="M15" s="4">
        <f>VLOOKUP(B15,[1]SQL!J:Q,5,0)</f>
        <v>3097</v>
      </c>
      <c r="N15" s="4">
        <f>VLOOKUP(B15,[1]SQL!J:Q,6,0)</f>
        <v>38578</v>
      </c>
      <c r="O15" s="4">
        <f>VLOOKUP(B15,[1]SQL!J:Q,7,0)</f>
        <v>1</v>
      </c>
      <c r="P15" s="4">
        <f>VLOOKUP(B15,[1]SQL!J:Q,8,0)</f>
        <v>3</v>
      </c>
    </row>
    <row r="16" spans="1:16" s="3" customFormat="1" ht="14.5" x14ac:dyDescent="0.3">
      <c r="A16" s="4" t="s">
        <v>54</v>
      </c>
      <c r="B16" s="4">
        <v>79484</v>
      </c>
      <c r="C16" s="4" t="s">
        <v>70</v>
      </c>
      <c r="D16" s="4" t="s">
        <v>71</v>
      </c>
      <c r="E16" s="4" t="s">
        <v>72</v>
      </c>
      <c r="F16" s="4" t="s">
        <v>6</v>
      </c>
      <c r="G16" s="4" t="s">
        <v>73</v>
      </c>
      <c r="H16" s="4" t="s">
        <v>64</v>
      </c>
      <c r="I16" s="4" t="s">
        <v>18</v>
      </c>
      <c r="J16" s="4">
        <f>VLOOKUP(B16,[1]SQL!J:Q,2,0)</f>
        <v>354</v>
      </c>
      <c r="K16" s="4">
        <f>VLOOKUP(B16,[1]SQL!J:Q,3,0)</f>
        <v>4</v>
      </c>
      <c r="L16" s="4">
        <f>VLOOKUP(B16,[1]SQL!J:Q,4,0)</f>
        <v>2</v>
      </c>
      <c r="M16" s="4">
        <f>VLOOKUP(B16,[1]SQL!J:Q,5,0)</f>
        <v>708</v>
      </c>
      <c r="N16" s="4">
        <f>VLOOKUP(B16,[1]SQL!J:Q,6,0)</f>
        <v>21093</v>
      </c>
      <c r="O16" s="4">
        <f>VLOOKUP(B16,[1]SQL!J:Q,7,0)</f>
        <v>1</v>
      </c>
      <c r="P16" s="4">
        <f>VLOOKUP(B16,[1]SQL!J:Q,8,0)</f>
        <v>5</v>
      </c>
    </row>
    <row r="17" spans="1:16" s="3" customFormat="1" ht="26" x14ac:dyDescent="0.3">
      <c r="A17" s="4" t="s">
        <v>74</v>
      </c>
      <c r="B17" s="4">
        <v>111037</v>
      </c>
      <c r="C17" s="4" t="s">
        <v>75</v>
      </c>
      <c r="D17" s="4" t="s">
        <v>76</v>
      </c>
      <c r="E17" s="4" t="s">
        <v>77</v>
      </c>
      <c r="F17" s="4" t="s">
        <v>6</v>
      </c>
      <c r="G17" s="4" t="s">
        <v>78</v>
      </c>
      <c r="H17" s="4" t="s">
        <v>79</v>
      </c>
      <c r="I17" s="4" t="s">
        <v>18</v>
      </c>
      <c r="J17" s="4" t="str">
        <f>VLOOKUP(B17,[1]SQL!J:Q,2,0)</f>
        <v>NULL</v>
      </c>
      <c r="K17" s="4">
        <f>VLOOKUP(B17,[1]SQL!J:Q,3,0)</f>
        <v>1</v>
      </c>
      <c r="L17" s="4">
        <f>VLOOKUP(B17,[1]SQL!J:Q,4,0)</f>
        <v>2</v>
      </c>
      <c r="M17" s="4">
        <f>VLOOKUP(B17,[1]SQL!J:Q,5,0)</f>
        <v>3618</v>
      </c>
      <c r="N17" s="4">
        <f>VLOOKUP(B17,[1]SQL!J:Q,6,0)</f>
        <v>1885</v>
      </c>
      <c r="O17" s="4">
        <f>VLOOKUP(B17,[1]SQL!J:Q,7,0)</f>
        <v>1</v>
      </c>
      <c r="P17" s="4">
        <f>VLOOKUP(B17,[1]SQL!J:Q,8,0)</f>
        <v>1</v>
      </c>
    </row>
    <row r="18" spans="1:16" s="3" customFormat="1" ht="14.5" x14ac:dyDescent="0.3">
      <c r="A18" s="4" t="s">
        <v>10</v>
      </c>
      <c r="B18" s="4">
        <v>145729</v>
      </c>
      <c r="C18" s="4" t="s">
        <v>80</v>
      </c>
      <c r="D18" s="4" t="s">
        <v>81</v>
      </c>
      <c r="E18" s="4" t="s">
        <v>82</v>
      </c>
      <c r="F18" s="4" t="s">
        <v>6</v>
      </c>
      <c r="G18" s="4" t="s">
        <v>83</v>
      </c>
      <c r="H18" s="4" t="s">
        <v>79</v>
      </c>
      <c r="I18" s="4" t="s">
        <v>18</v>
      </c>
      <c r="J18" s="4" t="str">
        <f>VLOOKUP(B18,[1]SQL!J:Q,2,0)</f>
        <v>NULL</v>
      </c>
      <c r="K18" s="4" t="str">
        <f>VLOOKUP(B18,[1]SQL!J:Q,3,0)</f>
        <v>NULL</v>
      </c>
      <c r="L18" s="4" t="str">
        <f>VLOOKUP(B18,[1]SQL!J:Q,4,0)</f>
        <v>NULL</v>
      </c>
      <c r="M18" s="4">
        <f>VLOOKUP(B18,[1]SQL!J:Q,5,0)</f>
        <v>54</v>
      </c>
      <c r="N18" s="4">
        <f>VLOOKUP(B18,[1]SQL!J:Q,6,0)</f>
        <v>144</v>
      </c>
      <c r="O18" s="4">
        <f>VLOOKUP(B18,[1]SQL!J:Q,7,0)</f>
        <v>0</v>
      </c>
      <c r="P18" s="4">
        <f>VLOOKUP(B18,[1]SQL!J:Q,8,0)</f>
        <v>1</v>
      </c>
    </row>
    <row r="19" spans="1:16" s="3" customFormat="1" ht="14.5" x14ac:dyDescent="0.3">
      <c r="A19" s="4" t="s">
        <v>23</v>
      </c>
      <c r="B19" s="4">
        <v>361619</v>
      </c>
      <c r="C19" s="4">
        <v>20180507156393</v>
      </c>
      <c r="D19" s="4" t="s">
        <v>84</v>
      </c>
      <c r="E19" s="4" t="s">
        <v>85</v>
      </c>
      <c r="F19" s="4" t="s">
        <v>6</v>
      </c>
      <c r="G19" s="4" t="s">
        <v>86</v>
      </c>
      <c r="H19" s="4" t="s">
        <v>79</v>
      </c>
      <c r="I19" s="4" t="s">
        <v>18</v>
      </c>
      <c r="J19" s="4" t="str">
        <f>VLOOKUP(B19,[1]SQL!J:Q,2,0)</f>
        <v>NULL</v>
      </c>
      <c r="K19" s="4" t="str">
        <f>VLOOKUP(B19,[1]SQL!J:Q,3,0)</f>
        <v>NULL</v>
      </c>
      <c r="L19" s="4">
        <f>VLOOKUP(B19,[1]SQL!J:Q,4,0)</f>
        <v>33</v>
      </c>
      <c r="M19" s="4">
        <f>VLOOKUP(B19,[1]SQL!J:Q,5,0)</f>
        <v>1433</v>
      </c>
      <c r="N19" s="4">
        <f>VLOOKUP(B19,[1]SQL!J:Q,6,0)</f>
        <v>1222</v>
      </c>
      <c r="O19" s="4">
        <f>VLOOKUP(B19,[1]SQL!J:Q,7,0)</f>
        <v>0</v>
      </c>
      <c r="P19" s="4">
        <f>VLOOKUP(B19,[1]SQL!J:Q,8,0)</f>
        <v>3</v>
      </c>
    </row>
    <row r="20" spans="1:16" s="5" customFormat="1" ht="14.5" x14ac:dyDescent="0.3">
      <c r="A20" s="4" t="s">
        <v>45</v>
      </c>
      <c r="B20" s="4">
        <v>129534</v>
      </c>
      <c r="C20" s="4" t="s">
        <v>87</v>
      </c>
      <c r="D20" s="4" t="s">
        <v>88</v>
      </c>
      <c r="E20" s="4" t="s">
        <v>89</v>
      </c>
      <c r="F20" s="4" t="s">
        <v>6</v>
      </c>
      <c r="G20" s="4" t="s">
        <v>90</v>
      </c>
      <c r="H20" s="4" t="s">
        <v>79</v>
      </c>
      <c r="I20" s="4" t="s">
        <v>18</v>
      </c>
      <c r="J20" s="4">
        <f>VLOOKUP(B20,[1]SQL!J:Q,2,0)</f>
        <v>40</v>
      </c>
      <c r="K20" s="4">
        <f>VLOOKUP(B20,[1]SQL!J:Q,3,0)</f>
        <v>1</v>
      </c>
      <c r="L20" s="4">
        <f>VLOOKUP(B20,[1]SQL!J:Q,4,0)</f>
        <v>7</v>
      </c>
      <c r="M20" s="4">
        <f>VLOOKUP(B20,[1]SQL!J:Q,5,0)</f>
        <v>1337</v>
      </c>
      <c r="N20" s="4">
        <f>VLOOKUP(B20,[1]SQL!J:Q,6,0)</f>
        <v>2892</v>
      </c>
      <c r="O20" s="4">
        <f>VLOOKUP(B20,[1]SQL!J:Q,7,0)</f>
        <v>0</v>
      </c>
      <c r="P20" s="4">
        <f>VLOOKUP(B20,[1]SQL!J:Q,8,0)</f>
        <v>5</v>
      </c>
    </row>
    <row r="21" spans="1:16" s="5" customFormat="1" ht="14.5" x14ac:dyDescent="0.3">
      <c r="A21" s="4" t="s">
        <v>91</v>
      </c>
      <c r="B21" s="4">
        <v>112195</v>
      </c>
      <c r="C21" s="4" t="s">
        <v>92</v>
      </c>
      <c r="D21" s="4" t="s">
        <v>92</v>
      </c>
      <c r="E21" s="4" t="s">
        <v>93</v>
      </c>
      <c r="F21" s="4" t="s">
        <v>6</v>
      </c>
      <c r="G21" s="4" t="s">
        <v>94</v>
      </c>
      <c r="H21" s="4" t="s">
        <v>79</v>
      </c>
      <c r="I21" s="4" t="s">
        <v>18</v>
      </c>
      <c r="J21" s="4">
        <f>VLOOKUP(B21,[1]SQL!J:Q,2,0)</f>
        <v>1</v>
      </c>
      <c r="K21" s="4">
        <f>VLOOKUP(B21,[1]SQL!J:Q,3,0)</f>
        <v>1</v>
      </c>
      <c r="L21" s="4">
        <f>VLOOKUP(B21,[1]SQL!J:Q,4,0)</f>
        <v>1</v>
      </c>
      <c r="M21" s="4">
        <f>VLOOKUP(B21,[1]SQL!J:Q,5,0)</f>
        <v>1281</v>
      </c>
      <c r="N21" s="4">
        <f>VLOOKUP(B21,[1]SQL!J:Q,6,0)</f>
        <v>2885</v>
      </c>
      <c r="O21" s="4">
        <f>VLOOKUP(B21,[1]SQL!J:Q,7,0)</f>
        <v>1</v>
      </c>
      <c r="P21" s="4">
        <f>VLOOKUP(B21,[1]SQL!J:Q,8,0)</f>
        <v>2</v>
      </c>
    </row>
    <row r="22" spans="1:16" s="5" customFormat="1" ht="26" x14ac:dyDescent="0.3">
      <c r="A22" s="4" t="s">
        <v>95</v>
      </c>
      <c r="B22" s="4">
        <v>238683</v>
      </c>
      <c r="C22" s="4" t="s">
        <v>96</v>
      </c>
      <c r="D22" s="4" t="s">
        <v>97</v>
      </c>
      <c r="E22" s="4" t="s">
        <v>98</v>
      </c>
      <c r="F22" s="4" t="s">
        <v>6</v>
      </c>
      <c r="G22" s="4" t="s">
        <v>99</v>
      </c>
      <c r="H22" s="4" t="s">
        <v>79</v>
      </c>
      <c r="I22" s="4" t="s">
        <v>18</v>
      </c>
      <c r="J22" s="4" t="str">
        <f>VLOOKUP(B22,[1]SQL!J:Q,2,0)</f>
        <v>NULL</v>
      </c>
      <c r="K22" s="4" t="str">
        <f>VLOOKUP(B22,[1]SQL!J:Q,3,0)</f>
        <v>NULL</v>
      </c>
      <c r="L22" s="4" t="str">
        <f>VLOOKUP(B22,[1]SQL!J:Q,4,0)</f>
        <v>NULL</v>
      </c>
      <c r="M22" s="4">
        <f>VLOOKUP(B22,[1]SQL!J:Q,5,0)</f>
        <v>163</v>
      </c>
      <c r="N22" s="4">
        <f>VLOOKUP(B22,[1]SQL!J:Q,6,0)</f>
        <v>215</v>
      </c>
      <c r="O22" s="4">
        <f>VLOOKUP(B22,[1]SQL!J:Q,7,0)</f>
        <v>0</v>
      </c>
      <c r="P22" s="4">
        <f>VLOOKUP(B22,[1]SQL!J:Q,8,0)</f>
        <v>1</v>
      </c>
    </row>
    <row r="23" spans="1:16" ht="14.5" x14ac:dyDescent="0.3">
      <c r="A23" s="4" t="s">
        <v>91</v>
      </c>
      <c r="B23" s="4">
        <v>135850</v>
      </c>
      <c r="C23" s="4" t="s">
        <v>100</v>
      </c>
      <c r="D23" s="4" t="s">
        <v>101</v>
      </c>
      <c r="E23" s="4" t="s">
        <v>102</v>
      </c>
      <c r="F23" s="4" t="s">
        <v>6</v>
      </c>
      <c r="G23" s="4" t="s">
        <v>103</v>
      </c>
      <c r="H23" s="4" t="s">
        <v>79</v>
      </c>
      <c r="I23" s="4" t="s">
        <v>18</v>
      </c>
      <c r="J23" s="4">
        <f>VLOOKUP(B23,[1]SQL!J:Q,2,0)</f>
        <v>21</v>
      </c>
      <c r="K23" s="4" t="str">
        <f>VLOOKUP(B23,[1]SQL!J:Q,3,0)</f>
        <v>NULL</v>
      </c>
      <c r="L23" s="4">
        <f>VLOOKUP(B23,[1]SQL!J:Q,4,0)</f>
        <v>42</v>
      </c>
      <c r="M23" s="4">
        <f>VLOOKUP(B23,[1]SQL!J:Q,5,0)</f>
        <v>6218</v>
      </c>
      <c r="N23" s="4">
        <f>VLOOKUP(B23,[1]SQL!J:Q,6,0)</f>
        <v>10497</v>
      </c>
      <c r="O23" s="4">
        <f>VLOOKUP(B23,[1]SQL!J:Q,7,0)</f>
        <v>1</v>
      </c>
      <c r="P23" s="4">
        <f>VLOOKUP(B23,[1]SQL!J:Q,8,0)</f>
        <v>3</v>
      </c>
    </row>
    <row r="24" spans="1:16" ht="26" x14ac:dyDescent="0.3">
      <c r="A24" s="4" t="s">
        <v>104</v>
      </c>
      <c r="B24" s="4">
        <v>339837</v>
      </c>
      <c r="C24" s="4">
        <v>20171019554940</v>
      </c>
      <c r="D24" s="4" t="s">
        <v>105</v>
      </c>
      <c r="E24" s="4" t="s">
        <v>106</v>
      </c>
      <c r="F24" s="4" t="s">
        <v>6</v>
      </c>
      <c r="G24" s="4" t="s">
        <v>107</v>
      </c>
      <c r="H24" s="4" t="s">
        <v>79</v>
      </c>
      <c r="I24" s="4" t="s">
        <v>18</v>
      </c>
      <c r="J24" s="4" t="str">
        <f>VLOOKUP(B24,[1]SQL!J:Q,2,0)</f>
        <v>NULL</v>
      </c>
      <c r="K24" s="4" t="str">
        <f>VLOOKUP(B24,[1]SQL!J:Q,3,0)</f>
        <v>NULL</v>
      </c>
      <c r="L24" s="4">
        <f>VLOOKUP(B24,[1]SQL!J:Q,4,0)</f>
        <v>1</v>
      </c>
      <c r="M24" s="4">
        <f>VLOOKUP(B24,[1]SQL!J:Q,5,0)</f>
        <v>1337</v>
      </c>
      <c r="N24" s="4">
        <f>VLOOKUP(B24,[1]SQL!J:Q,6,0)</f>
        <v>1075</v>
      </c>
      <c r="O24" s="4">
        <f>VLOOKUP(B24,[1]SQL!J:Q,7,0)</f>
        <v>1</v>
      </c>
      <c r="P24" s="4">
        <f>VLOOKUP(B24,[1]SQL!J:Q,8,0)</f>
        <v>1</v>
      </c>
    </row>
    <row r="25" spans="1:16" s="5" customFormat="1" ht="14.5" x14ac:dyDescent="0.3">
      <c r="A25" s="6" t="s">
        <v>108</v>
      </c>
      <c r="B25" s="6">
        <v>36704</v>
      </c>
      <c r="C25" s="6" t="s">
        <v>109</v>
      </c>
      <c r="D25" s="6" t="s">
        <v>110</v>
      </c>
      <c r="E25" s="6" t="s">
        <v>33</v>
      </c>
      <c r="F25" s="6" t="s">
        <v>6</v>
      </c>
      <c r="G25" s="6" t="s">
        <v>111</v>
      </c>
      <c r="H25" s="6" t="s">
        <v>30</v>
      </c>
      <c r="I25" s="6" t="s">
        <v>18</v>
      </c>
      <c r="J25" s="6" t="s">
        <v>20</v>
      </c>
      <c r="K25" s="6" t="s">
        <v>20</v>
      </c>
      <c r="L25" s="6">
        <v>8</v>
      </c>
      <c r="M25" s="6">
        <v>3235</v>
      </c>
      <c r="N25" s="6">
        <v>5903</v>
      </c>
      <c r="O25" s="6">
        <v>0</v>
      </c>
      <c r="P25" s="6">
        <v>1</v>
      </c>
    </row>
    <row r="26" spans="1:16" s="5" customFormat="1" ht="14.5" x14ac:dyDescent="0.3">
      <c r="A26" s="6" t="s">
        <v>21</v>
      </c>
      <c r="B26" s="6">
        <v>105429</v>
      </c>
      <c r="C26" s="6" t="s">
        <v>112</v>
      </c>
      <c r="D26" s="6" t="s">
        <v>113</v>
      </c>
      <c r="E26" s="6" t="s">
        <v>112</v>
      </c>
      <c r="F26" s="6" t="s">
        <v>6</v>
      </c>
      <c r="G26" s="6" t="s">
        <v>114</v>
      </c>
      <c r="H26" s="6" t="s">
        <v>30</v>
      </c>
      <c r="I26" s="6" t="s">
        <v>18</v>
      </c>
      <c r="J26" s="6" t="s">
        <v>20</v>
      </c>
      <c r="K26" s="6" t="s">
        <v>20</v>
      </c>
      <c r="L26" s="6" t="s">
        <v>20</v>
      </c>
      <c r="M26" s="6">
        <v>223</v>
      </c>
      <c r="N26" s="6">
        <v>325</v>
      </c>
      <c r="O26" s="6">
        <v>0</v>
      </c>
      <c r="P26" s="6">
        <v>1</v>
      </c>
    </row>
    <row r="27" spans="1:16" s="5" customFormat="1" ht="14.5" x14ac:dyDescent="0.3">
      <c r="A27" s="6" t="s">
        <v>115</v>
      </c>
      <c r="B27" s="6">
        <v>172009</v>
      </c>
      <c r="C27" s="6" t="s">
        <v>116</v>
      </c>
      <c r="D27" s="6" t="s">
        <v>117</v>
      </c>
      <c r="E27" s="6" t="s">
        <v>118</v>
      </c>
      <c r="F27" s="6" t="s">
        <v>6</v>
      </c>
      <c r="G27" s="6" t="s">
        <v>119</v>
      </c>
      <c r="H27" s="6" t="s">
        <v>30</v>
      </c>
      <c r="I27" s="6" t="s">
        <v>18</v>
      </c>
      <c r="J27" s="6" t="s">
        <v>20</v>
      </c>
      <c r="K27" s="6" t="s">
        <v>20</v>
      </c>
      <c r="L27" s="6" t="s">
        <v>20</v>
      </c>
      <c r="M27" s="6">
        <v>268</v>
      </c>
      <c r="N27" s="6">
        <v>756</v>
      </c>
      <c r="O27" s="6">
        <v>1</v>
      </c>
      <c r="P27" s="6">
        <v>1</v>
      </c>
    </row>
    <row r="28" spans="1:16" s="5" customFormat="1" ht="14.5" x14ac:dyDescent="0.3">
      <c r="A28" s="6" t="s">
        <v>25</v>
      </c>
      <c r="B28" s="6">
        <v>458576</v>
      </c>
      <c r="C28" s="6" t="s">
        <v>120</v>
      </c>
      <c r="D28" s="6" t="s">
        <v>121</v>
      </c>
      <c r="E28" s="6" t="s">
        <v>121</v>
      </c>
      <c r="F28" s="6" t="s">
        <v>6</v>
      </c>
      <c r="G28" s="6" t="s">
        <v>122</v>
      </c>
      <c r="H28" s="6" t="s">
        <v>64</v>
      </c>
      <c r="I28" s="6" t="s">
        <v>18</v>
      </c>
      <c r="J28" s="6" t="s">
        <v>20</v>
      </c>
      <c r="K28" s="6" t="s">
        <v>20</v>
      </c>
      <c r="L28" s="6">
        <v>1</v>
      </c>
      <c r="M28" s="6">
        <v>85</v>
      </c>
      <c r="N28" s="6">
        <v>115</v>
      </c>
      <c r="O28" s="6">
        <v>1</v>
      </c>
      <c r="P28" s="6">
        <v>1</v>
      </c>
    </row>
    <row r="29" spans="1:16" s="5" customFormat="1" ht="14.5" x14ac:dyDescent="0.3">
      <c r="A29" s="6" t="s">
        <v>123</v>
      </c>
      <c r="B29" s="6">
        <v>1030993</v>
      </c>
      <c r="C29" s="6">
        <v>20231220833787</v>
      </c>
      <c r="D29" s="6" t="s">
        <v>124</v>
      </c>
      <c r="E29" s="6" t="s">
        <v>125</v>
      </c>
      <c r="F29" s="6" t="s">
        <v>6</v>
      </c>
      <c r="G29" s="6" t="s">
        <v>126</v>
      </c>
      <c r="H29" s="6" t="s">
        <v>64</v>
      </c>
      <c r="I29" s="6" t="s">
        <v>18</v>
      </c>
      <c r="J29" s="6" t="s">
        <v>20</v>
      </c>
      <c r="K29" s="6">
        <v>1</v>
      </c>
      <c r="L29" s="6">
        <v>6</v>
      </c>
      <c r="M29" s="6">
        <v>71</v>
      </c>
      <c r="N29" s="6">
        <v>55</v>
      </c>
      <c r="O29" s="6">
        <v>0</v>
      </c>
      <c r="P29" s="6">
        <v>1</v>
      </c>
    </row>
  </sheetData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Qin xing (ext) (DI CS SFAE CS SD CSS OS)</dc:creator>
  <cp:lastModifiedBy>Tang, Qin xing (ext) (DI CS SFAE CS SD CSS OS COP)</cp:lastModifiedBy>
  <dcterms:created xsi:type="dcterms:W3CDTF">2024-10-09T07:52:26Z</dcterms:created>
  <dcterms:modified xsi:type="dcterms:W3CDTF">2024-12-02T08:18:54Z</dcterms:modified>
</cp:coreProperties>
</file>