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iemens-my.sharepoint.com/personal/jianting_wang_ext_siemens_com/Documents/DS/奖品发放/"/>
    </mc:Choice>
  </mc:AlternateContent>
  <xr:revisionPtr revIDLastSave="149" documentId="8_{E8328F41-37C5-4C5B-8CBE-371134D25FF4}" xr6:coauthVersionLast="47" xr6:coauthVersionMax="47" xr10:uidLastSave="{161D03EB-AAD3-46C2-965B-055A224C573A}"/>
  <bookViews>
    <workbookView xWindow="-110" yWindow="-110" windowWidth="19420" windowHeight="10420" xr2:uid="{9AB41FAE-7047-4EB1-B196-20504D23A31E}"/>
  </bookViews>
  <sheets>
    <sheet name="兑奖" sheetId="1" r:id="rId1"/>
    <sheet name="sql查询" sheetId="2" state="hidden" r:id="rId2"/>
  </sheets>
  <definedNames>
    <definedName name="_xlnm._FilterDatabase" localSheetId="0" hidden="1">兑奖!$P$1:$P$113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13" i="1" l="1"/>
  <c r="O113" i="1"/>
  <c r="N113" i="1"/>
  <c r="M113" i="1"/>
  <c r="L113" i="1"/>
  <c r="K113" i="1"/>
  <c r="J113" i="1"/>
  <c r="P109" i="1"/>
  <c r="O109" i="1"/>
  <c r="N109" i="1"/>
  <c r="M109" i="1"/>
  <c r="L109" i="1"/>
  <c r="K109" i="1"/>
  <c r="J109" i="1"/>
  <c r="J91" i="1"/>
  <c r="K91" i="1"/>
  <c r="L91" i="1"/>
  <c r="M91" i="1"/>
  <c r="N91" i="1"/>
  <c r="O91" i="1"/>
  <c r="P91" i="1"/>
  <c r="J92" i="1"/>
  <c r="K92" i="1"/>
  <c r="L92" i="1"/>
  <c r="M92" i="1"/>
  <c r="N92" i="1"/>
  <c r="O92" i="1"/>
  <c r="P92" i="1"/>
  <c r="J93" i="1"/>
  <c r="K93" i="1"/>
  <c r="L93" i="1"/>
  <c r="M93" i="1"/>
  <c r="N93" i="1"/>
  <c r="O93" i="1"/>
  <c r="P93" i="1"/>
  <c r="J94" i="1"/>
  <c r="K94" i="1"/>
  <c r="L94" i="1"/>
  <c r="M94" i="1"/>
  <c r="N94" i="1"/>
  <c r="O94" i="1"/>
  <c r="P94" i="1"/>
  <c r="J95" i="1"/>
  <c r="K95" i="1"/>
  <c r="L95" i="1"/>
  <c r="M95" i="1"/>
  <c r="N95" i="1"/>
  <c r="O95" i="1"/>
  <c r="P95" i="1"/>
  <c r="J96" i="1"/>
  <c r="K96" i="1"/>
  <c r="L96" i="1"/>
  <c r="M96" i="1"/>
  <c r="N96" i="1"/>
  <c r="O96" i="1"/>
  <c r="P96" i="1"/>
  <c r="J97" i="1"/>
  <c r="K97" i="1"/>
  <c r="L97" i="1"/>
  <c r="M97" i="1"/>
  <c r="N97" i="1"/>
  <c r="O97" i="1"/>
  <c r="P97" i="1"/>
  <c r="J98" i="1"/>
  <c r="K98" i="1"/>
  <c r="L98" i="1"/>
  <c r="M98" i="1"/>
  <c r="N98" i="1"/>
  <c r="O98" i="1"/>
  <c r="P98" i="1"/>
  <c r="J99" i="1"/>
  <c r="K99" i="1"/>
  <c r="L99" i="1"/>
  <c r="M99" i="1"/>
  <c r="N99" i="1"/>
  <c r="O99" i="1"/>
  <c r="P99" i="1"/>
  <c r="J100" i="1"/>
  <c r="K100" i="1"/>
  <c r="L100" i="1"/>
  <c r="M100" i="1"/>
  <c r="N100" i="1"/>
  <c r="O100" i="1"/>
  <c r="P100" i="1"/>
  <c r="J101" i="1"/>
  <c r="K101" i="1"/>
  <c r="L101" i="1"/>
  <c r="M101" i="1"/>
  <c r="N101" i="1"/>
  <c r="O101" i="1"/>
  <c r="P101" i="1"/>
  <c r="J102" i="1"/>
  <c r="K102" i="1"/>
  <c r="L102" i="1"/>
  <c r="M102" i="1"/>
  <c r="N102" i="1"/>
  <c r="O102" i="1"/>
  <c r="P102" i="1"/>
  <c r="J103" i="1"/>
  <c r="K103" i="1"/>
  <c r="L103" i="1"/>
  <c r="M103" i="1"/>
  <c r="N103" i="1"/>
  <c r="O103" i="1"/>
  <c r="P103" i="1"/>
  <c r="J104" i="1"/>
  <c r="K104" i="1"/>
  <c r="L104" i="1"/>
  <c r="M104" i="1"/>
  <c r="N104" i="1"/>
  <c r="O104" i="1"/>
  <c r="P104" i="1"/>
  <c r="J105" i="1"/>
  <c r="K105" i="1"/>
  <c r="L105" i="1"/>
  <c r="M105" i="1"/>
  <c r="N105" i="1"/>
  <c r="O105" i="1"/>
  <c r="P105" i="1"/>
  <c r="J106" i="1"/>
  <c r="K106" i="1"/>
  <c r="L106" i="1"/>
  <c r="M106" i="1"/>
  <c r="N106" i="1"/>
  <c r="O106" i="1"/>
  <c r="P106" i="1"/>
  <c r="J107" i="1"/>
  <c r="K107" i="1"/>
  <c r="L107" i="1"/>
  <c r="M107" i="1"/>
  <c r="N107" i="1"/>
  <c r="O107" i="1"/>
  <c r="P107" i="1"/>
  <c r="J108" i="1"/>
  <c r="K108" i="1"/>
  <c r="L108" i="1"/>
  <c r="M108" i="1"/>
  <c r="N108" i="1"/>
  <c r="O108" i="1"/>
  <c r="P108" i="1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J3" i="1"/>
  <c r="K3" i="1"/>
  <c r="L3" i="1"/>
  <c r="M3" i="1"/>
  <c r="N3" i="1"/>
  <c r="O3" i="1"/>
  <c r="P3" i="1"/>
  <c r="J4" i="1"/>
  <c r="K4" i="1"/>
  <c r="L4" i="1"/>
  <c r="M4" i="1"/>
  <c r="N4" i="1"/>
  <c r="O4" i="1"/>
  <c r="P4" i="1"/>
  <c r="J5" i="1"/>
  <c r="K5" i="1"/>
  <c r="L5" i="1"/>
  <c r="M5" i="1"/>
  <c r="N5" i="1"/>
  <c r="O5" i="1"/>
  <c r="P5" i="1"/>
  <c r="J6" i="1"/>
  <c r="K6" i="1"/>
  <c r="L6" i="1"/>
  <c r="M6" i="1"/>
  <c r="N6" i="1"/>
  <c r="O6" i="1"/>
  <c r="P6" i="1"/>
  <c r="J7" i="1"/>
  <c r="K7" i="1"/>
  <c r="L7" i="1"/>
  <c r="M7" i="1"/>
  <c r="N7" i="1"/>
  <c r="O7" i="1"/>
  <c r="P7" i="1"/>
  <c r="J8" i="1"/>
  <c r="K8" i="1"/>
  <c r="L8" i="1"/>
  <c r="M8" i="1"/>
  <c r="N8" i="1"/>
  <c r="O8" i="1"/>
  <c r="P8" i="1"/>
  <c r="J9" i="1"/>
  <c r="K9" i="1"/>
  <c r="L9" i="1"/>
  <c r="M9" i="1"/>
  <c r="N9" i="1"/>
  <c r="O9" i="1"/>
  <c r="P9" i="1"/>
  <c r="J10" i="1"/>
  <c r="K10" i="1"/>
  <c r="L10" i="1"/>
  <c r="M10" i="1"/>
  <c r="N10" i="1"/>
  <c r="O10" i="1"/>
  <c r="P10" i="1"/>
  <c r="J11" i="1"/>
  <c r="K11" i="1"/>
  <c r="L11" i="1"/>
  <c r="M11" i="1"/>
  <c r="N11" i="1"/>
  <c r="O11" i="1"/>
  <c r="P11" i="1"/>
  <c r="J12" i="1"/>
  <c r="K12" i="1"/>
  <c r="L12" i="1"/>
  <c r="M12" i="1"/>
  <c r="N12" i="1"/>
  <c r="O12" i="1"/>
  <c r="P12" i="1"/>
  <c r="J13" i="1"/>
  <c r="K13" i="1"/>
  <c r="L13" i="1"/>
  <c r="M13" i="1"/>
  <c r="N13" i="1"/>
  <c r="O13" i="1"/>
  <c r="P13" i="1"/>
  <c r="J14" i="1"/>
  <c r="K14" i="1"/>
  <c r="L14" i="1"/>
  <c r="M14" i="1"/>
  <c r="N14" i="1"/>
  <c r="O14" i="1"/>
  <c r="P14" i="1"/>
  <c r="J15" i="1"/>
  <c r="K15" i="1"/>
  <c r="L15" i="1"/>
  <c r="M15" i="1"/>
  <c r="N15" i="1"/>
  <c r="O15" i="1"/>
  <c r="P15" i="1"/>
  <c r="J16" i="1"/>
  <c r="K16" i="1"/>
  <c r="L16" i="1"/>
  <c r="M16" i="1"/>
  <c r="N16" i="1"/>
  <c r="O16" i="1"/>
  <c r="P16" i="1"/>
  <c r="J17" i="1"/>
  <c r="K17" i="1"/>
  <c r="L17" i="1"/>
  <c r="M17" i="1"/>
  <c r="N17" i="1"/>
  <c r="O17" i="1"/>
  <c r="P17" i="1"/>
  <c r="J18" i="1"/>
  <c r="K18" i="1"/>
  <c r="L18" i="1"/>
  <c r="M18" i="1"/>
  <c r="N18" i="1"/>
  <c r="O18" i="1"/>
  <c r="P18" i="1"/>
  <c r="J19" i="1"/>
  <c r="K19" i="1"/>
  <c r="L19" i="1"/>
  <c r="M19" i="1"/>
  <c r="N19" i="1"/>
  <c r="O19" i="1"/>
  <c r="P19" i="1"/>
  <c r="J20" i="1"/>
  <c r="K20" i="1"/>
  <c r="L20" i="1"/>
  <c r="M20" i="1"/>
  <c r="N20" i="1"/>
  <c r="O20" i="1"/>
  <c r="P20" i="1"/>
  <c r="J21" i="1"/>
  <c r="K21" i="1"/>
  <c r="L21" i="1"/>
  <c r="M21" i="1"/>
  <c r="N21" i="1"/>
  <c r="O21" i="1"/>
  <c r="P21" i="1"/>
  <c r="J22" i="1"/>
  <c r="K22" i="1"/>
  <c r="L22" i="1"/>
  <c r="M22" i="1"/>
  <c r="N22" i="1"/>
  <c r="O22" i="1"/>
  <c r="P22" i="1"/>
  <c r="J23" i="1"/>
  <c r="K23" i="1"/>
  <c r="L23" i="1"/>
  <c r="M23" i="1"/>
  <c r="N23" i="1"/>
  <c r="O23" i="1"/>
  <c r="P23" i="1"/>
  <c r="J24" i="1"/>
  <c r="K24" i="1"/>
  <c r="L24" i="1"/>
  <c r="M24" i="1"/>
  <c r="N24" i="1"/>
  <c r="O24" i="1"/>
  <c r="P24" i="1"/>
  <c r="J25" i="1"/>
  <c r="K25" i="1"/>
  <c r="L25" i="1"/>
  <c r="M25" i="1"/>
  <c r="N25" i="1"/>
  <c r="O25" i="1"/>
  <c r="P25" i="1"/>
  <c r="J26" i="1"/>
  <c r="K26" i="1"/>
  <c r="L26" i="1"/>
  <c r="M26" i="1"/>
  <c r="N26" i="1"/>
  <c r="O26" i="1"/>
  <c r="P26" i="1"/>
  <c r="J27" i="1"/>
  <c r="K27" i="1"/>
  <c r="L27" i="1"/>
  <c r="M27" i="1"/>
  <c r="N27" i="1"/>
  <c r="O27" i="1"/>
  <c r="P27" i="1"/>
  <c r="J28" i="1"/>
  <c r="K28" i="1"/>
  <c r="L28" i="1"/>
  <c r="M28" i="1"/>
  <c r="N28" i="1"/>
  <c r="O28" i="1"/>
  <c r="P28" i="1"/>
  <c r="J29" i="1"/>
  <c r="K29" i="1"/>
  <c r="L29" i="1"/>
  <c r="M29" i="1"/>
  <c r="N29" i="1"/>
  <c r="O29" i="1"/>
  <c r="P29" i="1"/>
  <c r="J30" i="1"/>
  <c r="K30" i="1"/>
  <c r="L30" i="1"/>
  <c r="M30" i="1"/>
  <c r="N30" i="1"/>
  <c r="O30" i="1"/>
  <c r="P30" i="1"/>
  <c r="J31" i="1"/>
  <c r="K31" i="1"/>
  <c r="L31" i="1"/>
  <c r="M31" i="1"/>
  <c r="N31" i="1"/>
  <c r="O31" i="1"/>
  <c r="P31" i="1"/>
  <c r="J32" i="1"/>
  <c r="K32" i="1"/>
  <c r="L32" i="1"/>
  <c r="M32" i="1"/>
  <c r="N32" i="1"/>
  <c r="O32" i="1"/>
  <c r="P32" i="1"/>
  <c r="J33" i="1"/>
  <c r="K33" i="1"/>
  <c r="L33" i="1"/>
  <c r="M33" i="1"/>
  <c r="N33" i="1"/>
  <c r="O33" i="1"/>
  <c r="P33" i="1"/>
  <c r="J34" i="1"/>
  <c r="K34" i="1"/>
  <c r="L34" i="1"/>
  <c r="M34" i="1"/>
  <c r="N34" i="1"/>
  <c r="O34" i="1"/>
  <c r="P34" i="1"/>
  <c r="J35" i="1"/>
  <c r="K35" i="1"/>
  <c r="L35" i="1"/>
  <c r="M35" i="1"/>
  <c r="N35" i="1"/>
  <c r="O35" i="1"/>
  <c r="P35" i="1"/>
  <c r="J36" i="1"/>
  <c r="K36" i="1"/>
  <c r="L36" i="1"/>
  <c r="M36" i="1"/>
  <c r="N36" i="1"/>
  <c r="O36" i="1"/>
  <c r="P36" i="1"/>
  <c r="J37" i="1"/>
  <c r="K37" i="1"/>
  <c r="L37" i="1"/>
  <c r="M37" i="1"/>
  <c r="N37" i="1"/>
  <c r="O37" i="1"/>
  <c r="P37" i="1"/>
  <c r="J38" i="1"/>
  <c r="K38" i="1"/>
  <c r="L38" i="1"/>
  <c r="M38" i="1"/>
  <c r="N38" i="1"/>
  <c r="O38" i="1"/>
  <c r="P38" i="1"/>
  <c r="J39" i="1"/>
  <c r="K39" i="1"/>
  <c r="L39" i="1"/>
  <c r="M39" i="1"/>
  <c r="N39" i="1"/>
  <c r="O39" i="1"/>
  <c r="P39" i="1"/>
  <c r="J40" i="1"/>
  <c r="K40" i="1"/>
  <c r="L40" i="1"/>
  <c r="M40" i="1"/>
  <c r="N40" i="1"/>
  <c r="O40" i="1"/>
  <c r="P40" i="1"/>
  <c r="J41" i="1"/>
  <c r="K41" i="1"/>
  <c r="L41" i="1"/>
  <c r="M41" i="1"/>
  <c r="N41" i="1"/>
  <c r="O41" i="1"/>
  <c r="P41" i="1"/>
  <c r="J42" i="1"/>
  <c r="K42" i="1"/>
  <c r="L42" i="1"/>
  <c r="M42" i="1"/>
  <c r="N42" i="1"/>
  <c r="O42" i="1"/>
  <c r="P42" i="1"/>
  <c r="J43" i="1"/>
  <c r="K43" i="1"/>
  <c r="L43" i="1"/>
  <c r="M43" i="1"/>
  <c r="N43" i="1"/>
  <c r="O43" i="1"/>
  <c r="P43" i="1"/>
  <c r="J44" i="1"/>
  <c r="K44" i="1"/>
  <c r="L44" i="1"/>
  <c r="M44" i="1"/>
  <c r="N44" i="1"/>
  <c r="O44" i="1"/>
  <c r="P44" i="1"/>
  <c r="J45" i="1"/>
  <c r="K45" i="1"/>
  <c r="L45" i="1"/>
  <c r="M45" i="1"/>
  <c r="N45" i="1"/>
  <c r="O45" i="1"/>
  <c r="P45" i="1"/>
  <c r="J46" i="1"/>
  <c r="K46" i="1"/>
  <c r="L46" i="1"/>
  <c r="M46" i="1"/>
  <c r="N46" i="1"/>
  <c r="O46" i="1"/>
  <c r="P46" i="1"/>
  <c r="J47" i="1"/>
  <c r="K47" i="1"/>
  <c r="L47" i="1"/>
  <c r="M47" i="1"/>
  <c r="N47" i="1"/>
  <c r="O47" i="1"/>
  <c r="P47" i="1"/>
  <c r="J48" i="1"/>
  <c r="K48" i="1"/>
  <c r="L48" i="1"/>
  <c r="M48" i="1"/>
  <c r="N48" i="1"/>
  <c r="O48" i="1"/>
  <c r="P48" i="1"/>
  <c r="J49" i="1"/>
  <c r="K49" i="1"/>
  <c r="L49" i="1"/>
  <c r="M49" i="1"/>
  <c r="N49" i="1"/>
  <c r="O49" i="1"/>
  <c r="P49" i="1"/>
  <c r="J50" i="1"/>
  <c r="K50" i="1"/>
  <c r="L50" i="1"/>
  <c r="M50" i="1"/>
  <c r="N50" i="1"/>
  <c r="O50" i="1"/>
  <c r="P50" i="1"/>
  <c r="J51" i="1"/>
  <c r="K51" i="1"/>
  <c r="L51" i="1"/>
  <c r="M51" i="1"/>
  <c r="N51" i="1"/>
  <c r="O51" i="1"/>
  <c r="P51" i="1"/>
  <c r="J52" i="1"/>
  <c r="K52" i="1"/>
  <c r="L52" i="1"/>
  <c r="M52" i="1"/>
  <c r="N52" i="1"/>
  <c r="O52" i="1"/>
  <c r="P52" i="1"/>
  <c r="J53" i="1"/>
  <c r="K53" i="1"/>
  <c r="L53" i="1"/>
  <c r="M53" i="1"/>
  <c r="N53" i="1"/>
  <c r="O53" i="1"/>
  <c r="P53" i="1"/>
  <c r="J54" i="1"/>
  <c r="K54" i="1"/>
  <c r="L54" i="1"/>
  <c r="M54" i="1"/>
  <c r="N54" i="1"/>
  <c r="O54" i="1"/>
  <c r="P54" i="1"/>
  <c r="J55" i="1"/>
  <c r="K55" i="1"/>
  <c r="L55" i="1"/>
  <c r="M55" i="1"/>
  <c r="N55" i="1"/>
  <c r="O55" i="1"/>
  <c r="P55" i="1"/>
  <c r="J56" i="1"/>
  <c r="K56" i="1"/>
  <c r="L56" i="1"/>
  <c r="M56" i="1"/>
  <c r="N56" i="1"/>
  <c r="O56" i="1"/>
  <c r="P56" i="1"/>
  <c r="J57" i="1"/>
  <c r="K57" i="1"/>
  <c r="L57" i="1"/>
  <c r="M57" i="1"/>
  <c r="N57" i="1"/>
  <c r="O57" i="1"/>
  <c r="P57" i="1"/>
  <c r="J58" i="1"/>
  <c r="K58" i="1"/>
  <c r="L58" i="1"/>
  <c r="M58" i="1"/>
  <c r="N58" i="1"/>
  <c r="O58" i="1"/>
  <c r="P58" i="1"/>
  <c r="J59" i="1"/>
  <c r="K59" i="1"/>
  <c r="L59" i="1"/>
  <c r="M59" i="1"/>
  <c r="N59" i="1"/>
  <c r="O59" i="1"/>
  <c r="P59" i="1"/>
  <c r="J60" i="1"/>
  <c r="K60" i="1"/>
  <c r="L60" i="1"/>
  <c r="M60" i="1"/>
  <c r="N60" i="1"/>
  <c r="O60" i="1"/>
  <c r="P60" i="1"/>
  <c r="J61" i="1"/>
  <c r="K61" i="1"/>
  <c r="L61" i="1"/>
  <c r="M61" i="1"/>
  <c r="N61" i="1"/>
  <c r="O61" i="1"/>
  <c r="P61" i="1"/>
  <c r="J62" i="1"/>
  <c r="K62" i="1"/>
  <c r="L62" i="1"/>
  <c r="M62" i="1"/>
  <c r="N62" i="1"/>
  <c r="O62" i="1"/>
  <c r="P62" i="1"/>
  <c r="J63" i="1"/>
  <c r="K63" i="1"/>
  <c r="L63" i="1"/>
  <c r="M63" i="1"/>
  <c r="N63" i="1"/>
  <c r="O63" i="1"/>
  <c r="P63" i="1"/>
  <c r="J64" i="1"/>
  <c r="K64" i="1"/>
  <c r="L64" i="1"/>
  <c r="M64" i="1"/>
  <c r="N64" i="1"/>
  <c r="O64" i="1"/>
  <c r="P64" i="1"/>
  <c r="J65" i="1"/>
  <c r="K65" i="1"/>
  <c r="L65" i="1"/>
  <c r="M65" i="1"/>
  <c r="N65" i="1"/>
  <c r="O65" i="1"/>
  <c r="P65" i="1"/>
  <c r="J66" i="1"/>
  <c r="K66" i="1"/>
  <c r="L66" i="1"/>
  <c r="M66" i="1"/>
  <c r="N66" i="1"/>
  <c r="O66" i="1"/>
  <c r="P66" i="1"/>
  <c r="J67" i="1"/>
  <c r="K67" i="1"/>
  <c r="L67" i="1"/>
  <c r="M67" i="1"/>
  <c r="N67" i="1"/>
  <c r="O67" i="1"/>
  <c r="P67" i="1"/>
  <c r="J68" i="1"/>
  <c r="K68" i="1"/>
  <c r="L68" i="1"/>
  <c r="M68" i="1"/>
  <c r="N68" i="1"/>
  <c r="O68" i="1"/>
  <c r="P68" i="1"/>
  <c r="J69" i="1"/>
  <c r="K69" i="1"/>
  <c r="L69" i="1"/>
  <c r="M69" i="1"/>
  <c r="N69" i="1"/>
  <c r="O69" i="1"/>
  <c r="P69" i="1"/>
  <c r="J70" i="1"/>
  <c r="K70" i="1"/>
  <c r="L70" i="1"/>
  <c r="M70" i="1"/>
  <c r="N70" i="1"/>
  <c r="O70" i="1"/>
  <c r="P70" i="1"/>
  <c r="J71" i="1"/>
  <c r="K71" i="1"/>
  <c r="L71" i="1"/>
  <c r="M71" i="1"/>
  <c r="N71" i="1"/>
  <c r="O71" i="1"/>
  <c r="P71" i="1"/>
  <c r="J72" i="1"/>
  <c r="K72" i="1"/>
  <c r="L72" i="1"/>
  <c r="M72" i="1"/>
  <c r="N72" i="1"/>
  <c r="O72" i="1"/>
  <c r="P72" i="1"/>
  <c r="J73" i="1"/>
  <c r="K73" i="1"/>
  <c r="L73" i="1"/>
  <c r="M73" i="1"/>
  <c r="N73" i="1"/>
  <c r="O73" i="1"/>
  <c r="P73" i="1"/>
  <c r="J74" i="1"/>
  <c r="K74" i="1"/>
  <c r="L74" i="1"/>
  <c r="M74" i="1"/>
  <c r="N74" i="1"/>
  <c r="O74" i="1"/>
  <c r="P74" i="1"/>
  <c r="J75" i="1"/>
  <c r="K75" i="1"/>
  <c r="L75" i="1"/>
  <c r="M75" i="1"/>
  <c r="N75" i="1"/>
  <c r="O75" i="1"/>
  <c r="P75" i="1"/>
  <c r="J76" i="1"/>
  <c r="K76" i="1"/>
  <c r="L76" i="1"/>
  <c r="M76" i="1"/>
  <c r="N76" i="1"/>
  <c r="O76" i="1"/>
  <c r="P76" i="1"/>
  <c r="J77" i="1"/>
  <c r="K77" i="1"/>
  <c r="L77" i="1"/>
  <c r="M77" i="1"/>
  <c r="N77" i="1"/>
  <c r="O77" i="1"/>
  <c r="P77" i="1"/>
  <c r="J78" i="1"/>
  <c r="K78" i="1"/>
  <c r="L78" i="1"/>
  <c r="M78" i="1"/>
  <c r="N78" i="1"/>
  <c r="O78" i="1"/>
  <c r="P78" i="1"/>
  <c r="J79" i="1"/>
  <c r="K79" i="1"/>
  <c r="L79" i="1"/>
  <c r="M79" i="1"/>
  <c r="N79" i="1"/>
  <c r="O79" i="1"/>
  <c r="P79" i="1"/>
  <c r="J80" i="1"/>
  <c r="K80" i="1"/>
  <c r="L80" i="1"/>
  <c r="M80" i="1"/>
  <c r="N80" i="1"/>
  <c r="O80" i="1"/>
  <c r="P80" i="1"/>
  <c r="J81" i="1"/>
  <c r="K81" i="1"/>
  <c r="L81" i="1"/>
  <c r="M81" i="1"/>
  <c r="N81" i="1"/>
  <c r="O81" i="1"/>
  <c r="P81" i="1"/>
  <c r="J82" i="1"/>
  <c r="K82" i="1"/>
  <c r="L82" i="1"/>
  <c r="M82" i="1"/>
  <c r="N82" i="1"/>
  <c r="O82" i="1"/>
  <c r="P82" i="1"/>
  <c r="J83" i="1"/>
  <c r="K83" i="1"/>
  <c r="L83" i="1"/>
  <c r="M83" i="1"/>
  <c r="N83" i="1"/>
  <c r="O83" i="1"/>
  <c r="P83" i="1"/>
  <c r="J84" i="1"/>
  <c r="K84" i="1"/>
  <c r="L84" i="1"/>
  <c r="M84" i="1"/>
  <c r="N84" i="1"/>
  <c r="O84" i="1"/>
  <c r="P84" i="1"/>
  <c r="J85" i="1"/>
  <c r="K85" i="1"/>
  <c r="L85" i="1"/>
  <c r="M85" i="1"/>
  <c r="N85" i="1"/>
  <c r="O85" i="1"/>
  <c r="P85" i="1"/>
  <c r="J86" i="1"/>
  <c r="K86" i="1"/>
  <c r="L86" i="1"/>
  <c r="M86" i="1"/>
  <c r="N86" i="1"/>
  <c r="O86" i="1"/>
  <c r="P86" i="1"/>
  <c r="J87" i="1"/>
  <c r="K87" i="1"/>
  <c r="L87" i="1"/>
  <c r="M87" i="1"/>
  <c r="N87" i="1"/>
  <c r="O87" i="1"/>
  <c r="P87" i="1"/>
  <c r="J88" i="1"/>
  <c r="K88" i="1"/>
  <c r="L88" i="1"/>
  <c r="M88" i="1"/>
  <c r="N88" i="1"/>
  <c r="O88" i="1"/>
  <c r="P88" i="1"/>
  <c r="J89" i="1"/>
  <c r="K89" i="1"/>
  <c r="L89" i="1"/>
  <c r="M89" i="1"/>
  <c r="N89" i="1"/>
  <c r="O89" i="1"/>
  <c r="P89" i="1"/>
  <c r="J90" i="1"/>
  <c r="K90" i="1"/>
  <c r="L90" i="1"/>
  <c r="M90" i="1"/>
  <c r="N90" i="1"/>
  <c r="O90" i="1"/>
  <c r="P90" i="1"/>
  <c r="P2" i="1"/>
  <c r="O2" i="1"/>
  <c r="N2" i="1"/>
  <c r="M2" i="1"/>
  <c r="L2" i="1"/>
  <c r="K2" i="1"/>
  <c r="J2" i="1"/>
  <c r="G2" i="2"/>
</calcChain>
</file>

<file path=xl/sharedStrings.xml><?xml version="1.0" encoding="utf-8"?>
<sst xmlns="http://schemas.openxmlformats.org/spreadsheetml/2006/main" count="1527" uniqueCount="330">
  <si>
    <t>奖品名称</t>
  </si>
  <si>
    <t>ID编号</t>
  </si>
  <si>
    <t>用户名</t>
  </si>
  <si>
    <t>昵称</t>
  </si>
  <si>
    <t>兑换人</t>
  </si>
  <si>
    <t>兑换类型</t>
  </si>
  <si>
    <t>西币</t>
  </si>
  <si>
    <t>申请时间</t>
  </si>
  <si>
    <t>处理时间</t>
  </si>
  <si>
    <t>当前状态</t>
  </si>
  <si>
    <t>找答案PLC产品实用问答手册（电子版）</t>
  </si>
  <si>
    <t>便利100 渣渣杯(颜色随机)</t>
  </si>
  <si>
    <t>找答案SINUMERIK系列产品问答手册（电子版）</t>
  </si>
  <si>
    <t>用户ID</t>
  </si>
  <si>
    <t>回答数</t>
  </si>
  <si>
    <t>提问数</t>
  </si>
  <si>
    <t>发帖数</t>
  </si>
  <si>
    <t>论坛经验</t>
  </si>
  <si>
    <t>找答案积分</t>
  </si>
  <si>
    <t>IsPrime</t>
  </si>
  <si>
    <t>VIPType</t>
  </si>
  <si>
    <t>,</t>
  </si>
  <si>
    <t>'</t>
  </si>
  <si>
    <t>(</t>
  </si>
  <si>
    <t>)</t>
  </si>
  <si>
    <t>leoyan77</t>
  </si>
  <si>
    <t>yanyanyan</t>
  </si>
  <si>
    <t>严伟勇</t>
  </si>
  <si>
    <t>志存高远</t>
  </si>
  <si>
    <t>falan</t>
  </si>
  <si>
    <t>陈挺华</t>
  </si>
  <si>
    <t>Apple适配于FD苹果充电器套装12W</t>
  </si>
  <si>
    <t>1847会员定制双肩背包</t>
  </si>
  <si>
    <t>zhangli0</t>
  </si>
  <si>
    <t>张连军</t>
  </si>
  <si>
    <t>CoolCool的猪</t>
  </si>
  <si>
    <t>于长坤</t>
  </si>
  <si>
    <t>王先生</t>
  </si>
  <si>
    <t>yanghongking</t>
  </si>
  <si>
    <t>YHKingKong</t>
  </si>
  <si>
    <t>杨先生</t>
  </si>
  <si>
    <t>待审核</t>
  </si>
  <si>
    <t>礼盒(红外夜灯/迷你转换器*2)</t>
  </si>
  <si>
    <t>飞利浦（PHILIPS）车载手机支架无线充</t>
  </si>
  <si>
    <t>focuser</t>
  </si>
  <si>
    <t>凌宇飞云</t>
  </si>
  <si>
    <t>孙静</t>
  </si>
  <si>
    <t>软木鼠标垫无线充</t>
  </si>
  <si>
    <t>茶韵-暖饮一体养生壶</t>
  </si>
  <si>
    <t>夏新 折叠手持挂烫机</t>
  </si>
  <si>
    <t>liuxiaodan</t>
  </si>
  <si>
    <t>优优</t>
  </si>
  <si>
    <t>Jabra无线蓝牙耳机</t>
  </si>
  <si>
    <t>20191230NN86J6</t>
  </si>
  <si>
    <t>yl2020</t>
  </si>
  <si>
    <t>林果</t>
  </si>
  <si>
    <t>庄进峰</t>
  </si>
  <si>
    <t>cuijingxiang</t>
  </si>
  <si>
    <t>cjxiang</t>
  </si>
  <si>
    <t>崔景响</t>
  </si>
  <si>
    <t>mini-吸尘器</t>
  </si>
  <si>
    <t>手机用户20230916224741</t>
  </si>
  <si>
    <t>雷姝</t>
  </si>
  <si>
    <t>九阳（Joyoung）1.2L容量电煮锅</t>
  </si>
  <si>
    <t>yueming</t>
  </si>
  <si>
    <t>yming</t>
  </si>
  <si>
    <t>乐明</t>
  </si>
  <si>
    <t>kdrjl</t>
  </si>
  <si>
    <t>任京乐</t>
  </si>
  <si>
    <t>xiaolang4325</t>
  </si>
  <si>
    <t>欧阳梓涵</t>
  </si>
  <si>
    <t>王玲</t>
  </si>
  <si>
    <t>火炬人触屏手套粉女士加绒手套</t>
  </si>
  <si>
    <t>清欢</t>
  </si>
  <si>
    <t>苏泊尔家用保温暖水壶</t>
  </si>
  <si>
    <t>zane</t>
  </si>
  <si>
    <t>Zane</t>
  </si>
  <si>
    <t>黄岑</t>
  </si>
  <si>
    <t>吴</t>
  </si>
  <si>
    <t>王涛</t>
  </si>
  <si>
    <t>NULL</t>
  </si>
  <si>
    <t>韩国现代 便携挂绳电源</t>
  </si>
  <si>
    <t>办公桌垫</t>
  </si>
  <si>
    <t>和正 颈椎按摩枕</t>
  </si>
  <si>
    <t>拓蓝 杜邦纸双面手提袋</t>
  </si>
  <si>
    <t>FOR YOU 便携护颈U型枕</t>
  </si>
  <si>
    <t>自栽植物 加湿器</t>
  </si>
  <si>
    <t>米家 小米电动冲牙器洗牙器美牙仪水牙线</t>
  </si>
  <si>
    <t>纽曼 Air无线鼠标</t>
  </si>
  <si>
    <t>大英博物馆 双子星大容量背包</t>
  </si>
  <si>
    <t>氛围灯透明蓝牙音箱</t>
  </si>
  <si>
    <t>凡士林 特润修护清香润手霜套装50ml*2（新老包装随机发货）</t>
  </si>
  <si>
    <t>环保运动手提包</t>
  </si>
  <si>
    <t>小米（MI）小米插线板(5位国标组合插孔)</t>
  </si>
  <si>
    <t>米家 小米声波电动牙刷T200-蓝色</t>
  </si>
  <si>
    <t>TITA X 停车号码牌</t>
  </si>
  <si>
    <t>清渠</t>
  </si>
  <si>
    <t>徐学鹏</t>
  </si>
  <si>
    <t>一个工控人的学习路</t>
  </si>
  <si>
    <t>王可</t>
  </si>
  <si>
    <t>qll72368</t>
  </si>
  <si>
    <t>weiyt</t>
  </si>
  <si>
    <t>韦光辉</t>
  </si>
  <si>
    <t>20200101N6V0H8</t>
  </si>
  <si>
    <t>手机用户202001016T202N</t>
  </si>
  <si>
    <t>李春艳</t>
  </si>
  <si>
    <t>YQW</t>
  </si>
  <si>
    <t>J4MXY</t>
  </si>
  <si>
    <t>杨秋文</t>
  </si>
  <si>
    <t>lzg123</t>
  </si>
  <si>
    <t>LZG123</t>
  </si>
  <si>
    <t>刘振国</t>
  </si>
  <si>
    <t>逝水无情</t>
  </si>
  <si>
    <t>庄卫成</t>
  </si>
  <si>
    <t>李本龙</t>
  </si>
  <si>
    <t>long.</t>
  </si>
  <si>
    <t>逐feng</t>
  </si>
  <si>
    <t>smilewe</t>
  </si>
  <si>
    <t>魏小军</t>
  </si>
  <si>
    <t>thomas_top</t>
  </si>
  <si>
    <t>汤先生</t>
  </si>
  <si>
    <t>泰TAI</t>
  </si>
  <si>
    <t>尹盛泰</t>
  </si>
  <si>
    <t>nnnn</t>
  </si>
  <si>
    <t>nnnn1234</t>
  </si>
  <si>
    <t>郭祥成</t>
  </si>
  <si>
    <t>zhangmingjiang</t>
  </si>
  <si>
    <t>阿鸣</t>
  </si>
  <si>
    <t>张鸣江</t>
  </si>
  <si>
    <t>201612162B2J8L</t>
  </si>
  <si>
    <t>随风格式化</t>
  </si>
  <si>
    <t>黎尚鹏</t>
  </si>
  <si>
    <t>ddfddf</t>
  </si>
  <si>
    <t>北京登峰智信科技</t>
  </si>
  <si>
    <t>董登峰</t>
  </si>
  <si>
    <t>panzhicheng0302</t>
  </si>
  <si>
    <t>往事随风去</t>
  </si>
  <si>
    <t>潘治成</t>
  </si>
  <si>
    <t>zbhdm</t>
  </si>
  <si>
    <t>201611118648NJ</t>
  </si>
  <si>
    <t>无名的人</t>
  </si>
  <si>
    <t>王永超</t>
  </si>
  <si>
    <t>手机用户20220821583119</t>
  </si>
  <si>
    <t>许凯</t>
  </si>
  <si>
    <t>手机用户20221121513912</t>
  </si>
  <si>
    <t>许伯林</t>
  </si>
  <si>
    <t>卖火柴的小女孩</t>
  </si>
  <si>
    <t>姚宇</t>
  </si>
  <si>
    <t>xiuzhang_2000</t>
  </si>
  <si>
    <t>高山孤影</t>
  </si>
  <si>
    <t>薛秀章</t>
  </si>
  <si>
    <t>llsheng1234</t>
  </si>
  <si>
    <t>A人到中年A</t>
  </si>
  <si>
    <t>李连生</t>
  </si>
  <si>
    <t>freshbee</t>
  </si>
  <si>
    <t>三家巷</t>
  </si>
  <si>
    <t>逆风飞扬2022</t>
  </si>
  <si>
    <t>大风歌</t>
  </si>
  <si>
    <t>尤丽幼</t>
  </si>
  <si>
    <t>古藤踏歌</t>
  </si>
  <si>
    <t>千年走一回</t>
  </si>
  <si>
    <t>米娜</t>
  </si>
  <si>
    <t>li_xianwu</t>
  </si>
  <si>
    <t>百夫长</t>
  </si>
  <si>
    <t>李献武</t>
  </si>
  <si>
    <t>青山依旧在</t>
  </si>
  <si>
    <t>visor</t>
  </si>
  <si>
    <t>林卓</t>
  </si>
  <si>
    <t>zuozhuan2009</t>
  </si>
  <si>
    <t>左传</t>
  </si>
  <si>
    <t>左永志</t>
  </si>
  <si>
    <t>yha_4611</t>
  </si>
  <si>
    <t>尹华安</t>
  </si>
  <si>
    <t>hello_world123</t>
  </si>
  <si>
    <t>陈义</t>
  </si>
  <si>
    <t>姜先生</t>
  </si>
  <si>
    <t>long361186682</t>
  </si>
  <si>
    <t>飄飄然</t>
  </si>
  <si>
    <t>胡云龙</t>
  </si>
  <si>
    <t>fzf1968</t>
  </si>
  <si>
    <t>f1968</t>
  </si>
  <si>
    <t>范者峰</t>
  </si>
  <si>
    <t>2046jay</t>
  </si>
  <si>
    <t>又单又纯</t>
  </si>
  <si>
    <t>胡翔</t>
  </si>
  <si>
    <t>jingshen526</t>
  </si>
  <si>
    <t>王恺</t>
  </si>
  <si>
    <t>大宝朱林森</t>
  </si>
  <si>
    <t>朱林森</t>
  </si>
  <si>
    <t>ying7158</t>
  </si>
  <si>
    <t>刘颖</t>
  </si>
  <si>
    <t>2019041884H4V8</t>
  </si>
  <si>
    <t>tysdf</t>
  </si>
  <si>
    <t>宋勇</t>
  </si>
  <si>
    <t>leishuang2005</t>
  </si>
  <si>
    <t>leend2009</t>
  </si>
  <si>
    <t>雷贵双</t>
  </si>
  <si>
    <t>20220818RDTVZN</t>
  </si>
  <si>
    <t>北风_</t>
  </si>
  <si>
    <t>201906222P8HHX</t>
  </si>
  <si>
    <t>西门小二</t>
  </si>
  <si>
    <t>顾国</t>
  </si>
  <si>
    <t>hdihhtf</t>
  </si>
  <si>
    <t>芳季</t>
  </si>
  <si>
    <t>黄畅晖</t>
  </si>
  <si>
    <t>习老陈</t>
  </si>
  <si>
    <t>杨剑</t>
  </si>
  <si>
    <t>l351781915</t>
  </si>
  <si>
    <t>去掉执着</t>
  </si>
  <si>
    <t>李亮</t>
  </si>
  <si>
    <t>2024-11-04 09:20:47 </t>
  </si>
  <si>
    <t>2024-11-04 13:24:18 </t>
  </si>
  <si>
    <t>2024-11-04 08:59:17 </t>
  </si>
  <si>
    <t>2024-11-04 08:40:48 </t>
  </si>
  <si>
    <t>2024-11-04 08:35:20 </t>
  </si>
  <si>
    <t>2024-11-04 08:31:31 </t>
  </si>
  <si>
    <t>2024-11-04 07:27:29 </t>
  </si>
  <si>
    <t>2024-11-03 18:28:09 </t>
  </si>
  <si>
    <t>2024-11-03 17:02:34 </t>
  </si>
  <si>
    <t>2024-11-03 10:06:28 </t>
  </si>
  <si>
    <t>2024-11-03 09:37:51 </t>
  </si>
  <si>
    <t>2024-11-03 09:10:11 </t>
  </si>
  <si>
    <t>2024-11-02 23:38:13 </t>
  </si>
  <si>
    <t>2024-11-02 22:57:02 </t>
  </si>
  <si>
    <t>2024-11-02 20:56:26 </t>
  </si>
  <si>
    <t>2024-11-02 19:23:19 </t>
  </si>
  <si>
    <t>2024-11-02 18:56:28 </t>
  </si>
  <si>
    <t>2024-11-02 17:47:32 </t>
  </si>
  <si>
    <t>2024-11-02 17:27:33 </t>
  </si>
  <si>
    <t>2024-11-02 14:43:14 </t>
  </si>
  <si>
    <t>2024-11-02 12:08:54 </t>
  </si>
  <si>
    <t>2024-11-04 13:24:19 </t>
  </si>
  <si>
    <t>2024-11-02 12:07:54 </t>
  </si>
  <si>
    <t>2024-11-04 13:24:24 </t>
  </si>
  <si>
    <t>2024-11-02 12:03:47 </t>
  </si>
  <si>
    <t>2024-11-02 12:03:02 </t>
  </si>
  <si>
    <t>2024-11-02 12:02:27 </t>
  </si>
  <si>
    <t>2024-11-02 08:55:58 </t>
  </si>
  <si>
    <t>2024-11-02 08:16:48 </t>
  </si>
  <si>
    <t>2024-11-02 07:15:33 </t>
  </si>
  <si>
    <t>2024-11-02 07:12:16 </t>
  </si>
  <si>
    <t>2024-11-02 07:08:55 </t>
  </si>
  <si>
    <t>2024-11-02 00:24:02 </t>
  </si>
  <si>
    <t>2024-11-02 00:07:14 </t>
  </si>
  <si>
    <t>2024-11-01 21:15:14 </t>
  </si>
  <si>
    <t>2024-11-01 21:07:58 </t>
  </si>
  <si>
    <t>2024-11-01 21:04:27 </t>
  </si>
  <si>
    <t>2024-11-01 20:39:55 </t>
  </si>
  <si>
    <t>2024-11-01 20:36:59 </t>
  </si>
  <si>
    <t>2024-11-01 20:34:53 </t>
  </si>
  <si>
    <t>2024-11-01 20:32:32 </t>
  </si>
  <si>
    <t>2024-11-01 19:42:19 </t>
  </si>
  <si>
    <t>2024-11-01 19:41:51 </t>
  </si>
  <si>
    <t>2024-11-01 19:08:49 </t>
  </si>
  <si>
    <t>2024-11-04 13:24:30 </t>
  </si>
  <si>
    <t>2024-11-01 18:19:06 </t>
  </si>
  <si>
    <t>2024-11-01 17:37:24 </t>
  </si>
  <si>
    <t>2024-11-01 17:37:00 </t>
  </si>
  <si>
    <t>2024-11-01 17:35:43 </t>
  </si>
  <si>
    <t>2024-11-01 17:35:29 </t>
  </si>
  <si>
    <t>2024-11-01 17:35:12 </t>
  </si>
  <si>
    <t>2024-11-01 17:34:59 </t>
  </si>
  <si>
    <t>2024-11-01 17:26:45 </t>
  </si>
  <si>
    <t>2024-11-01 17:25:54 </t>
  </si>
  <si>
    <t>2024-11-01 17:23:51 </t>
  </si>
  <si>
    <t>2024-11-01 17:23:40 </t>
  </si>
  <si>
    <t>2024-11-01 17:21:11 </t>
  </si>
  <si>
    <t>2024-11-01 17:20:44 </t>
  </si>
  <si>
    <t>2024-11-01 17:19:50 </t>
  </si>
  <si>
    <t>2024-11-01 17:19:38 </t>
  </si>
  <si>
    <t>2024-11-01 17:19:27 </t>
  </si>
  <si>
    <t>2024-11-01 17:19:21 </t>
  </si>
  <si>
    <t>2024-11-01 17:18:34 </t>
  </si>
  <si>
    <t>2024-11-01 17:17:41 </t>
  </si>
  <si>
    <t>2024-11-01 17:17:30 </t>
  </si>
  <si>
    <t>2024-11-04 13:24:37 </t>
  </si>
  <si>
    <t>2024-11-01 17:16:31 </t>
  </si>
  <si>
    <t>2024-11-01 17:16:14 </t>
  </si>
  <si>
    <t>2024-11-01 17:15:47 </t>
  </si>
  <si>
    <t>2024-11-01 17:06:14 </t>
  </si>
  <si>
    <t>2024-11-01 17:02:47 </t>
  </si>
  <si>
    <t>2024-11-01 17:02:17 </t>
  </si>
  <si>
    <t>2024-11-01 17:01:11 </t>
  </si>
  <si>
    <t>2024-11-01 17:00:45 </t>
  </si>
  <si>
    <t>2024-11-01 16:59:54 </t>
  </si>
  <si>
    <t>2024-11-01 16:59:21 </t>
  </si>
  <si>
    <t>2024-11-01 16:58:08 </t>
  </si>
  <si>
    <t>2024-11-01 16:57:40 </t>
  </si>
  <si>
    <t>2024-11-01 16:51:16 </t>
  </si>
  <si>
    <t>2024-11-01 16:49:38 </t>
  </si>
  <si>
    <t>2024-11-01 16:37:14 </t>
  </si>
  <si>
    <t>2024-11-01 16:37:07 </t>
  </si>
  <si>
    <t>2024-11-01 16:37:01 </t>
  </si>
  <si>
    <t>2024-11-01 16:35:39 </t>
  </si>
  <si>
    <t>2024-11-01 16:35:32 </t>
  </si>
  <si>
    <t>2024-11-01 16:35:26 </t>
  </si>
  <si>
    <t>2024-11-04 13:24:44 </t>
  </si>
  <si>
    <t>2024-11-01 16:27:28 </t>
  </si>
  <si>
    <t>2024-11-01 16:24:32 </t>
  </si>
  <si>
    <t>2024-11-01 16:23:37 </t>
  </si>
  <si>
    <t>2024-11-01 16:23:26 </t>
  </si>
  <si>
    <t>2024-11-01 15:01:13 </t>
  </si>
  <si>
    <t>2024-11-01 14:56:12 </t>
  </si>
  <si>
    <t>2024-11-01 14:52:36 </t>
  </si>
  <si>
    <t>2024-11-01 14:47:19 </t>
  </si>
  <si>
    <t>2024-11-01 14:29:58 </t>
  </si>
  <si>
    <t>2024-11-01 14:24:42 </t>
  </si>
  <si>
    <t>2024-11-01 14:24:19 </t>
  </si>
  <si>
    <t>2024-11-01 14:23:14 </t>
  </si>
  <si>
    <t>2024-11-01 14:07:40 </t>
  </si>
  <si>
    <t>2024-11-01 13:53:29 </t>
  </si>
  <si>
    <t>2024-11-01 11:25:00 </t>
  </si>
  <si>
    <t>2024-11-01 11:23:17 </t>
  </si>
  <si>
    <t>2024-11-01 11:23:01 </t>
  </si>
  <si>
    <t>2024-11-01 11:22:53 </t>
  </si>
  <si>
    <t>2024-11-01 11:18:24 </t>
  </si>
  <si>
    <t>2024-11-01 11:17:58 </t>
  </si>
  <si>
    <t>2024-11-04 13:24:50 </t>
  </si>
  <si>
    <t>2024-11-01 11:17:44 </t>
  </si>
  <si>
    <t>2024-11-01 11:01:16 </t>
  </si>
  <si>
    <t>2024-11-01 09:35:35 </t>
  </si>
  <si>
    <t>2024-10-31 18:16:48 </t>
  </si>
  <si>
    <t>2024-10-31 11:06:59 </t>
  </si>
  <si>
    <t>2024-10-31 08:43:39 </t>
  </si>
  <si>
    <t>2024-10-31 08:32:05 </t>
  </si>
  <si>
    <t>2024-10-30 22:03:35 </t>
  </si>
  <si>
    <t>2024-11-04 13:24:51 </t>
  </si>
  <si>
    <t>2024-10-30 21:37:03 </t>
  </si>
  <si>
    <t>2024-10-29 16:07:18 </t>
  </si>
  <si>
    <t>2024-10-29 09:05:20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</si>
</sst>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ptos Narrow"/>
      <family val="2"/>
      <charset val="134"/>
      <scheme val="minor"/>
    </font>
    <font>
      <sz val="11"/>
      <color theme="1"/>
      <name val="Aptos Narrow"/>
      <family val="2"/>
      <charset val="134"/>
      <scheme val="minor"/>
    </font>
    <font>
      <sz val="18"/>
      <color theme="3"/>
      <name val="Aptos Display"/>
      <family val="2"/>
      <charset val="134"/>
      <scheme val="major"/>
    </font>
    <font>
      <b/>
      <sz val="15"/>
      <color theme="3"/>
      <name val="Aptos Narrow"/>
      <family val="2"/>
      <charset val="134"/>
      <scheme val="minor"/>
    </font>
    <font>
      <b/>
      <sz val="13"/>
      <color theme="3"/>
      <name val="Aptos Narrow"/>
      <family val="2"/>
      <charset val="134"/>
      <scheme val="minor"/>
    </font>
    <font>
      <b/>
      <sz val="11"/>
      <color theme="3"/>
      <name val="Aptos Narrow"/>
      <family val="2"/>
      <charset val="134"/>
      <scheme val="minor"/>
    </font>
    <font>
      <sz val="11"/>
      <color rgb="FF006100"/>
      <name val="Aptos Narrow"/>
      <family val="2"/>
      <charset val="134"/>
      <scheme val="minor"/>
    </font>
    <font>
      <sz val="11"/>
      <color rgb="FF9C0006"/>
      <name val="Aptos Narrow"/>
      <family val="2"/>
      <charset val="134"/>
      <scheme val="minor"/>
    </font>
    <font>
      <sz val="11"/>
      <color rgb="FF9C5700"/>
      <name val="Aptos Narrow"/>
      <family val="2"/>
      <charset val="134"/>
      <scheme val="minor"/>
    </font>
    <font>
      <sz val="11"/>
      <color rgb="FF3F3F76"/>
      <name val="Aptos Narrow"/>
      <family val="2"/>
      <charset val="134"/>
      <scheme val="minor"/>
    </font>
    <font>
      <b/>
      <sz val="11"/>
      <color rgb="FF3F3F3F"/>
      <name val="Aptos Narrow"/>
      <family val="2"/>
      <charset val="134"/>
      <scheme val="minor"/>
    </font>
    <font>
      <b/>
      <sz val="11"/>
      <color rgb="FFFA7D00"/>
      <name val="Aptos Narrow"/>
      <family val="2"/>
      <charset val="134"/>
      <scheme val="minor"/>
    </font>
    <font>
      <sz val="11"/>
      <color rgb="FFFA7D00"/>
      <name val="Aptos Narrow"/>
      <family val="2"/>
      <charset val="134"/>
      <scheme val="minor"/>
    </font>
    <font>
      <b/>
      <sz val="11"/>
      <color theme="0"/>
      <name val="Aptos Narrow"/>
      <family val="2"/>
      <charset val="134"/>
      <scheme val="minor"/>
    </font>
    <font>
      <sz val="11"/>
      <color rgb="FFFF0000"/>
      <name val="Aptos Narrow"/>
      <family val="2"/>
      <charset val="134"/>
      <scheme val="minor"/>
    </font>
    <font>
      <i/>
      <sz val="11"/>
      <color rgb="FF7F7F7F"/>
      <name val="Aptos Narrow"/>
      <family val="2"/>
      <charset val="134"/>
      <scheme val="minor"/>
    </font>
    <font>
      <b/>
      <sz val="11"/>
      <color theme="1"/>
      <name val="Aptos Narrow"/>
      <family val="2"/>
      <charset val="134"/>
      <scheme val="minor"/>
    </font>
    <font>
      <sz val="11"/>
      <color theme="0"/>
      <name val="Aptos Narrow"/>
      <family val="2"/>
      <charset val="134"/>
      <scheme val="minor"/>
    </font>
    <font>
      <sz val="10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2E2E2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>
      <alignment vertical="center"/>
    </xf>
  </cellStyleXfs>
  <cellXfs count="16">
    <xf numFmtId="0" fontId="0" fillId="0" borderId="0" xfId="0"/>
    <xf numFmtId="0" fontId="0" fillId="33" borderId="0" xfId="0" applyFill="1"/>
    <xf numFmtId="0" fontId="18" fillId="33" borderId="10" xfId="0" applyFont="1" applyFill="1" applyBorder="1" applyAlignment="1">
      <alignment wrapText="1"/>
    </xf>
    <xf numFmtId="0" fontId="0" fillId="34" borderId="0" xfId="0" applyFill="1"/>
    <xf numFmtId="0" fontId="18" fillId="34" borderId="10" xfId="0" applyFont="1" applyFill="1" applyBorder="1" applyAlignment="1">
      <alignment wrapText="1"/>
    </xf>
    <xf numFmtId="0" fontId="19" fillId="0" borderId="0" xfId="42" quotePrefix="1">
      <alignment vertical="center"/>
    </xf>
    <xf numFmtId="0" fontId="19" fillId="0" borderId="0" xfId="42">
      <alignment vertical="center"/>
    </xf>
    <xf numFmtId="0" fontId="18" fillId="33" borderId="0" xfId="0" applyFont="1" applyFill="1" applyAlignment="1">
      <alignment wrapText="1"/>
    </xf>
    <xf numFmtId="0" fontId="18" fillId="34" borderId="0" xfId="0" applyFont="1" applyFill="1" applyAlignment="1">
      <alignment wrapText="1"/>
    </xf>
    <xf numFmtId="0" fontId="0" fillId="0" borderId="0" xfId="0" applyAlignment="1">
      <alignment horizontal="center"/>
    </xf>
    <xf numFmtId="0" fontId="0" fillId="35" borderId="0" xfId="0" applyFill="1"/>
    <xf numFmtId="0" fontId="18" fillId="35" borderId="10" xfId="0" applyFont="1" applyFill="1" applyBorder="1" applyAlignment="1">
      <alignment wrapText="1"/>
    </xf>
    <xf numFmtId="0" fontId="0" fillId="35" borderId="0" xfId="0" applyFill="1" applyAlignment="1">
      <alignment horizontal="center"/>
    </xf>
    <xf numFmtId="0" fontId="18" fillId="36" borderId="10" xfId="0" applyFont="1" applyFill="1" applyBorder="1" applyAlignment="1">
      <alignment wrapText="1"/>
    </xf>
    <xf numFmtId="0" fontId="0" fillId="36" borderId="0" xfId="0" applyFill="1"/>
    <xf numFmtId="0" fontId="0" fillId="36" borderId="0" xfId="0" applyFill="1" applyAlignment="1">
      <alignment horizontal="center"/>
    </xf>
  </cellXfs>
  <cellStyles count="43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Normal 2" xfId="42" xr:uid="{CCB6B368-CE95-4631-A021-7BE324226FD1}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DAE9D-9D86-4C1E-9981-751DBD7E044A}">
  <dimension ref="A1:W113"/>
  <sheetViews>
    <sheetView showGridLines="0" tabSelected="1" topLeftCell="D101" workbookViewId="0">
      <selection activeCell="N106" sqref="N106"/>
    </sheetView>
  </sheetViews>
  <sheetFormatPr defaultRowHeight="14" x14ac:dyDescent="0.25"/>
  <cols>
    <col min="1" max="1" width="34.90625" bestFit="1" customWidth="1"/>
    <col min="2" max="2" width="6.26953125" bestFit="1" customWidth="1"/>
    <col min="3" max="3" width="14.26953125" bestFit="1" customWidth="1"/>
    <col min="4" max="4" width="21.26953125" bestFit="1" customWidth="1"/>
    <col min="5" max="5" width="6.26953125" bestFit="1" customWidth="1"/>
    <col min="6" max="6" width="8.08984375" bestFit="1" customWidth="1"/>
    <col min="7" max="8" width="16.36328125" bestFit="1" customWidth="1"/>
    <col min="9" max="9" width="8.08984375" bestFit="1" customWidth="1"/>
    <col min="10" max="16" width="8.08984375" customWidth="1"/>
    <col min="17" max="20" width="8.08984375" bestFit="1" customWidth="1"/>
    <col min="21" max="21" width="25.90625" style="9" customWidth="1"/>
    <col min="22" max="22" width="14.08984375" style="9" customWidth="1"/>
    <col min="23" max="23" width="14" style="9" customWidth="1"/>
  </cols>
  <sheetData>
    <row r="1" spans="1:16" s="1" customFormat="1" ht="26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7</v>
      </c>
      <c r="H1" s="2" t="s">
        <v>8</v>
      </c>
      <c r="I1" s="2" t="s">
        <v>9</v>
      </c>
      <c r="J1" s="2" t="s">
        <v>14</v>
      </c>
      <c r="K1" s="2" t="s">
        <v>15</v>
      </c>
      <c r="L1" s="2" t="s">
        <v>16</v>
      </c>
      <c r="M1" s="2" t="s">
        <v>17</v>
      </c>
      <c r="N1" s="2" t="s">
        <v>18</v>
      </c>
      <c r="O1" s="2" t="s">
        <v>19</v>
      </c>
      <c r="P1" s="2" t="s">
        <v>20</v>
      </c>
    </row>
    <row r="2" spans="1:16" s="3" customFormat="1" ht="14.5" x14ac:dyDescent="0.3">
      <c r="A2" s="4" t="s">
        <v>72</v>
      </c>
      <c r="B2" s="4">
        <v>503326</v>
      </c>
      <c r="C2" s="4">
        <v>20210407838752</v>
      </c>
      <c r="D2" s="4" t="s">
        <v>96</v>
      </c>
      <c r="E2" s="4" t="s">
        <v>97</v>
      </c>
      <c r="F2" s="4" t="s">
        <v>6</v>
      </c>
      <c r="G2" s="4" t="s">
        <v>210</v>
      </c>
      <c r="H2" s="4" t="s">
        <v>211</v>
      </c>
      <c r="I2" s="4" t="s">
        <v>41</v>
      </c>
      <c r="J2" s="4" t="str">
        <f>VLOOKUP(B2,sql查询!J:Q,2,0)</f>
        <v>NULL</v>
      </c>
      <c r="K2" s="4" t="str">
        <f>VLOOKUP(B2,sql查询!J:Q,3,0)</f>
        <v>NULL</v>
      </c>
      <c r="L2" s="4">
        <f>VLOOKUP(B2,sql查询!J:Q,4,0)</f>
        <v>57</v>
      </c>
      <c r="M2" s="4">
        <f>VLOOKUP(B2,sql查询!J:Q,5,0)</f>
        <v>1232</v>
      </c>
      <c r="N2" s="4">
        <f>VLOOKUP(B2,sql查询!J:Q,6,0)</f>
        <v>2072</v>
      </c>
      <c r="O2" s="4">
        <f>VLOOKUP(B2,sql查询!J:Q,7,0)</f>
        <v>0</v>
      </c>
      <c r="P2" s="4">
        <f>VLOOKUP(B2,sql查询!J:Q,8,0)</f>
        <v>3</v>
      </c>
    </row>
    <row r="3" spans="1:16" s="3" customFormat="1" ht="14.5" x14ac:dyDescent="0.3">
      <c r="A3" s="4" t="s">
        <v>81</v>
      </c>
      <c r="B3" s="4">
        <v>876229</v>
      </c>
      <c r="C3" s="4">
        <v>20230518773326</v>
      </c>
      <c r="D3" s="4" t="s">
        <v>98</v>
      </c>
      <c r="E3" s="4" t="s">
        <v>99</v>
      </c>
      <c r="F3" s="4" t="s">
        <v>6</v>
      </c>
      <c r="G3" s="4" t="s">
        <v>212</v>
      </c>
      <c r="H3" s="4" t="s">
        <v>211</v>
      </c>
      <c r="I3" s="4" t="s">
        <v>41</v>
      </c>
      <c r="J3" s="4">
        <f>VLOOKUP(B3,sql查询!J:Q,2,0)</f>
        <v>4</v>
      </c>
      <c r="K3" s="4">
        <f>VLOOKUP(B3,sql查询!J:Q,3,0)</f>
        <v>4</v>
      </c>
      <c r="L3" s="4">
        <f>VLOOKUP(B3,sql查询!J:Q,4,0)</f>
        <v>68</v>
      </c>
      <c r="M3" s="4">
        <f>VLOOKUP(B3,sql查询!J:Q,5,0)</f>
        <v>414</v>
      </c>
      <c r="N3" s="4">
        <f>VLOOKUP(B3,sql查询!J:Q,6,0)</f>
        <v>6143</v>
      </c>
      <c r="O3" s="4">
        <f>VLOOKUP(B3,sql查询!J:Q,7,0)</f>
        <v>0</v>
      </c>
      <c r="P3" s="4">
        <f>VLOOKUP(B3,sql查询!J:Q,8,0)</f>
        <v>5</v>
      </c>
    </row>
    <row r="4" spans="1:16" s="3" customFormat="1" ht="14.5" x14ac:dyDescent="0.3">
      <c r="A4" s="4" t="s">
        <v>82</v>
      </c>
      <c r="B4" s="4">
        <v>57460</v>
      </c>
      <c r="C4" s="4" t="s">
        <v>100</v>
      </c>
      <c r="D4" s="4" t="s">
        <v>101</v>
      </c>
      <c r="E4" s="4" t="s">
        <v>102</v>
      </c>
      <c r="F4" s="4" t="s">
        <v>6</v>
      </c>
      <c r="G4" s="4" t="s">
        <v>213</v>
      </c>
      <c r="H4" s="4" t="s">
        <v>211</v>
      </c>
      <c r="I4" s="4" t="s">
        <v>41</v>
      </c>
      <c r="J4" s="4">
        <f>VLOOKUP(B4,sql查询!J:Q,2,0)</f>
        <v>85</v>
      </c>
      <c r="K4" s="4">
        <f>VLOOKUP(B4,sql查询!J:Q,3,0)</f>
        <v>15</v>
      </c>
      <c r="L4" s="4">
        <f>VLOOKUP(B4,sql查询!J:Q,4,0)</f>
        <v>217</v>
      </c>
      <c r="M4" s="4">
        <f>VLOOKUP(B4,sql查询!J:Q,5,0)</f>
        <v>9855</v>
      </c>
      <c r="N4" s="4">
        <f>VLOOKUP(B4,sql查询!J:Q,6,0)</f>
        <v>79542</v>
      </c>
      <c r="O4" s="4">
        <f>VLOOKUP(B4,sql查询!J:Q,7,0)</f>
        <v>0</v>
      </c>
      <c r="P4" s="4">
        <f>VLOOKUP(B4,sql查询!J:Q,8,0)</f>
        <v>5</v>
      </c>
    </row>
    <row r="5" spans="1:16" s="3" customFormat="1" ht="14.5" x14ac:dyDescent="0.3">
      <c r="A5" s="4" t="s">
        <v>72</v>
      </c>
      <c r="B5" s="4">
        <v>57460</v>
      </c>
      <c r="C5" s="4" t="s">
        <v>100</v>
      </c>
      <c r="D5" s="4" t="s">
        <v>101</v>
      </c>
      <c r="E5" s="4" t="s">
        <v>102</v>
      </c>
      <c r="F5" s="4" t="s">
        <v>6</v>
      </c>
      <c r="G5" s="4" t="s">
        <v>214</v>
      </c>
      <c r="H5" s="4" t="s">
        <v>211</v>
      </c>
      <c r="I5" s="4" t="s">
        <v>41</v>
      </c>
      <c r="J5" s="4">
        <f>VLOOKUP(B5,sql查询!J:Q,2,0)</f>
        <v>85</v>
      </c>
      <c r="K5" s="4">
        <f>VLOOKUP(B5,sql查询!J:Q,3,0)</f>
        <v>15</v>
      </c>
      <c r="L5" s="4">
        <f>VLOOKUP(B5,sql查询!J:Q,4,0)</f>
        <v>217</v>
      </c>
      <c r="M5" s="4">
        <f>VLOOKUP(B5,sql查询!J:Q,5,0)</f>
        <v>9855</v>
      </c>
      <c r="N5" s="4">
        <f>VLOOKUP(B5,sql查询!J:Q,6,0)</f>
        <v>79542</v>
      </c>
      <c r="O5" s="4">
        <f>VLOOKUP(B5,sql查询!J:Q,7,0)</f>
        <v>0</v>
      </c>
      <c r="P5" s="4">
        <f>VLOOKUP(B5,sql查询!J:Q,8,0)</f>
        <v>5</v>
      </c>
    </row>
    <row r="6" spans="1:16" s="3" customFormat="1" ht="14.5" x14ac:dyDescent="0.3">
      <c r="A6" s="4" t="s">
        <v>83</v>
      </c>
      <c r="B6" s="4">
        <v>139089</v>
      </c>
      <c r="C6" s="4" t="s">
        <v>69</v>
      </c>
      <c r="D6" s="4" t="s">
        <v>70</v>
      </c>
      <c r="E6" s="4" t="s">
        <v>71</v>
      </c>
      <c r="F6" s="4" t="s">
        <v>6</v>
      </c>
      <c r="G6" s="4" t="s">
        <v>215</v>
      </c>
      <c r="H6" s="4" t="s">
        <v>211</v>
      </c>
      <c r="I6" s="4" t="s">
        <v>41</v>
      </c>
      <c r="J6" s="4">
        <f>VLOOKUP(B6,sql查询!J:Q,2,0)</f>
        <v>56</v>
      </c>
      <c r="K6" s="4">
        <f>VLOOKUP(B6,sql查询!J:Q,3,0)</f>
        <v>1</v>
      </c>
      <c r="L6" s="4">
        <f>VLOOKUP(B6,sql查询!J:Q,4,0)</f>
        <v>54</v>
      </c>
      <c r="M6" s="4">
        <f>VLOOKUP(B6,sql查询!J:Q,5,0)</f>
        <v>1448</v>
      </c>
      <c r="N6" s="4">
        <f>VLOOKUP(B6,sql查询!J:Q,6,0)</f>
        <v>23248</v>
      </c>
      <c r="O6" s="4">
        <f>VLOOKUP(B6,sql查询!J:Q,7,0)</f>
        <v>0</v>
      </c>
      <c r="P6" s="4">
        <f>VLOOKUP(B6,sql查询!J:Q,8,0)</f>
        <v>5</v>
      </c>
    </row>
    <row r="7" spans="1:16" s="3" customFormat="1" ht="14.5" x14ac:dyDescent="0.3">
      <c r="A7" s="4" t="s">
        <v>52</v>
      </c>
      <c r="B7" s="4">
        <v>435020</v>
      </c>
      <c r="C7" s="4" t="s">
        <v>103</v>
      </c>
      <c r="D7" s="4" t="s">
        <v>104</v>
      </c>
      <c r="E7" s="4" t="s">
        <v>105</v>
      </c>
      <c r="F7" s="4" t="s">
        <v>6</v>
      </c>
      <c r="G7" s="4" t="s">
        <v>216</v>
      </c>
      <c r="H7" s="4" t="s">
        <v>211</v>
      </c>
      <c r="I7" s="4" t="s">
        <v>41</v>
      </c>
      <c r="J7" s="4">
        <f>VLOOKUP(B7,sql查询!J:Q,2,0)</f>
        <v>9</v>
      </c>
      <c r="K7" s="4" t="str">
        <f>VLOOKUP(B7,sql查询!J:Q,3,0)</f>
        <v>NULL</v>
      </c>
      <c r="L7" s="4">
        <f>VLOOKUP(B7,sql查询!J:Q,4,0)</f>
        <v>159</v>
      </c>
      <c r="M7" s="4">
        <f>VLOOKUP(B7,sql查询!J:Q,5,0)</f>
        <v>1061</v>
      </c>
      <c r="N7" s="4">
        <f>VLOOKUP(B7,sql查询!J:Q,6,0)</f>
        <v>480</v>
      </c>
      <c r="O7" s="4">
        <f>VLOOKUP(B7,sql查询!J:Q,7,0)</f>
        <v>0</v>
      </c>
      <c r="P7" s="4">
        <f>VLOOKUP(B7,sql查询!J:Q,8,0)</f>
        <v>5</v>
      </c>
    </row>
    <row r="8" spans="1:16" s="3" customFormat="1" ht="14.5" x14ac:dyDescent="0.3">
      <c r="A8" s="4" t="s">
        <v>81</v>
      </c>
      <c r="B8" s="4">
        <v>434744</v>
      </c>
      <c r="C8" s="4" t="s">
        <v>53</v>
      </c>
      <c r="D8" s="4" t="s">
        <v>54</v>
      </c>
      <c r="E8" s="4" t="s">
        <v>55</v>
      </c>
      <c r="F8" s="4" t="s">
        <v>6</v>
      </c>
      <c r="G8" s="4" t="s">
        <v>217</v>
      </c>
      <c r="H8" s="4" t="s">
        <v>211</v>
      </c>
      <c r="I8" s="4" t="s">
        <v>41</v>
      </c>
      <c r="J8" s="4">
        <f>VLOOKUP(B8,sql查询!J:Q,2,0)</f>
        <v>1</v>
      </c>
      <c r="K8" s="4" t="str">
        <f>VLOOKUP(B8,sql查询!J:Q,3,0)</f>
        <v>NULL</v>
      </c>
      <c r="L8" s="4">
        <f>VLOOKUP(B8,sql查询!J:Q,4,0)</f>
        <v>70</v>
      </c>
      <c r="M8" s="4">
        <f>VLOOKUP(B8,sql查询!J:Q,5,0)</f>
        <v>2489</v>
      </c>
      <c r="N8" s="4">
        <f>VLOOKUP(B8,sql查询!J:Q,6,0)</f>
        <v>32003</v>
      </c>
      <c r="O8" s="4">
        <f>VLOOKUP(B8,sql查询!J:Q,7,0)</f>
        <v>0</v>
      </c>
      <c r="P8" s="4">
        <f>VLOOKUP(B8,sql查询!J:Q,8,0)</f>
        <v>5</v>
      </c>
    </row>
    <row r="9" spans="1:16" s="3" customFormat="1" ht="14.5" x14ac:dyDescent="0.3">
      <c r="A9" s="4" t="s">
        <v>52</v>
      </c>
      <c r="B9" s="4">
        <v>65081</v>
      </c>
      <c r="C9" s="4" t="s">
        <v>106</v>
      </c>
      <c r="D9" s="4" t="s">
        <v>107</v>
      </c>
      <c r="E9" s="4" t="s">
        <v>108</v>
      </c>
      <c r="F9" s="4" t="s">
        <v>6</v>
      </c>
      <c r="G9" s="4" t="s">
        <v>218</v>
      </c>
      <c r="H9" s="4" t="s">
        <v>211</v>
      </c>
      <c r="I9" s="4" t="s">
        <v>41</v>
      </c>
      <c r="J9" s="4">
        <f>VLOOKUP(B9,sql查询!J:Q,2,0)</f>
        <v>4</v>
      </c>
      <c r="K9" s="4" t="str">
        <f>VLOOKUP(B9,sql查询!J:Q,3,0)</f>
        <v>NULL</v>
      </c>
      <c r="L9" s="4">
        <f>VLOOKUP(B9,sql查询!J:Q,4,0)</f>
        <v>1</v>
      </c>
      <c r="M9" s="4">
        <f>VLOOKUP(B9,sql查询!J:Q,5,0)</f>
        <v>6071</v>
      </c>
      <c r="N9" s="4">
        <f>VLOOKUP(B9,sql查询!J:Q,6,0)</f>
        <v>23511</v>
      </c>
      <c r="O9" s="4">
        <f>VLOOKUP(B9,sql查询!J:Q,7,0)</f>
        <v>0</v>
      </c>
      <c r="P9" s="4">
        <f>VLOOKUP(B9,sql查询!J:Q,8,0)</f>
        <v>2</v>
      </c>
    </row>
    <row r="10" spans="1:16" s="3" customFormat="1" ht="14.5" x14ac:dyDescent="0.3">
      <c r="A10" s="4" t="s">
        <v>72</v>
      </c>
      <c r="B10" s="4">
        <v>314330</v>
      </c>
      <c r="C10" s="4">
        <v>1314521</v>
      </c>
      <c r="D10" s="4" t="s">
        <v>50</v>
      </c>
      <c r="E10" s="4" t="s">
        <v>51</v>
      </c>
      <c r="F10" s="4" t="s">
        <v>6</v>
      </c>
      <c r="G10" s="4" t="s">
        <v>219</v>
      </c>
      <c r="H10" s="4" t="s">
        <v>211</v>
      </c>
      <c r="I10" s="4" t="s">
        <v>41</v>
      </c>
      <c r="J10" s="4" t="str">
        <f>VLOOKUP(B10,sql查询!J:Q,2,0)</f>
        <v>NULL</v>
      </c>
      <c r="K10" s="4" t="str">
        <f>VLOOKUP(B10,sql查询!J:Q,3,0)</f>
        <v>NULL</v>
      </c>
      <c r="L10" s="4">
        <f>VLOOKUP(B10,sql查询!J:Q,4,0)</f>
        <v>31</v>
      </c>
      <c r="M10" s="4">
        <f>VLOOKUP(B10,sql查询!J:Q,5,0)</f>
        <v>3206</v>
      </c>
      <c r="N10" s="4">
        <f>VLOOKUP(B10,sql查询!J:Q,6,0)</f>
        <v>1356</v>
      </c>
      <c r="O10" s="4">
        <f>VLOOKUP(B10,sql查询!J:Q,7,0)</f>
        <v>0</v>
      </c>
      <c r="P10" s="4">
        <f>VLOOKUP(B10,sql查询!J:Q,8,0)</f>
        <v>2</v>
      </c>
    </row>
    <row r="11" spans="1:16" s="3" customFormat="1" ht="14.5" x14ac:dyDescent="0.3">
      <c r="A11" s="4" t="s">
        <v>47</v>
      </c>
      <c r="B11" s="4">
        <v>108085</v>
      </c>
      <c r="C11" s="4" t="s">
        <v>109</v>
      </c>
      <c r="D11" s="4" t="s">
        <v>110</v>
      </c>
      <c r="E11" s="4" t="s">
        <v>111</v>
      </c>
      <c r="F11" s="4" t="s">
        <v>6</v>
      </c>
      <c r="G11" s="4" t="s">
        <v>220</v>
      </c>
      <c r="H11" s="4" t="s">
        <v>211</v>
      </c>
      <c r="I11" s="4" t="s">
        <v>41</v>
      </c>
      <c r="J11" s="4">
        <f>VLOOKUP(B11,sql查询!J:Q,2,0)</f>
        <v>196</v>
      </c>
      <c r="K11" s="4" t="str">
        <f>VLOOKUP(B11,sql查询!J:Q,3,0)</f>
        <v>NULL</v>
      </c>
      <c r="L11" s="4">
        <f>VLOOKUP(B11,sql查询!J:Q,4,0)</f>
        <v>15</v>
      </c>
      <c r="M11" s="4">
        <f>VLOOKUP(B11,sql查询!J:Q,5,0)</f>
        <v>4647</v>
      </c>
      <c r="N11" s="4">
        <f>VLOOKUP(B11,sql查询!J:Q,6,0)</f>
        <v>17486</v>
      </c>
      <c r="O11" s="4">
        <f>VLOOKUP(B11,sql查询!J:Q,7,0)</f>
        <v>0</v>
      </c>
      <c r="P11" s="4">
        <f>VLOOKUP(B11,sql查询!J:Q,8,0)</f>
        <v>5</v>
      </c>
    </row>
    <row r="12" spans="1:16" s="3" customFormat="1" ht="14.5" x14ac:dyDescent="0.3">
      <c r="A12" s="4" t="s">
        <v>83</v>
      </c>
      <c r="B12" s="4">
        <v>375659</v>
      </c>
      <c r="C12" s="4">
        <v>20180903341426</v>
      </c>
      <c r="D12" s="4" t="s">
        <v>112</v>
      </c>
      <c r="E12" s="4" t="s">
        <v>113</v>
      </c>
      <c r="F12" s="4" t="s">
        <v>6</v>
      </c>
      <c r="G12" s="4" t="s">
        <v>221</v>
      </c>
      <c r="H12" s="4" t="s">
        <v>211</v>
      </c>
      <c r="I12" s="4" t="s">
        <v>41</v>
      </c>
      <c r="J12" s="4">
        <f>VLOOKUP(B12,sql查询!J:Q,2,0)</f>
        <v>19</v>
      </c>
      <c r="K12" s="4" t="str">
        <f>VLOOKUP(B12,sql查询!J:Q,3,0)</f>
        <v>NULL</v>
      </c>
      <c r="L12" s="4">
        <f>VLOOKUP(B12,sql查询!J:Q,4,0)</f>
        <v>243</v>
      </c>
      <c r="M12" s="4">
        <f>VLOOKUP(B12,sql查询!J:Q,5,0)</f>
        <v>2196</v>
      </c>
      <c r="N12" s="4">
        <f>VLOOKUP(B12,sql查询!J:Q,6,0)</f>
        <v>3000</v>
      </c>
      <c r="O12" s="4">
        <f>VLOOKUP(B12,sql查询!J:Q,7,0)</f>
        <v>1</v>
      </c>
      <c r="P12" s="4">
        <f>VLOOKUP(B12,sql查询!J:Q,8,0)</f>
        <v>5</v>
      </c>
    </row>
    <row r="13" spans="1:16" s="3" customFormat="1" ht="14.5" x14ac:dyDescent="0.3">
      <c r="A13" s="4" t="s">
        <v>85</v>
      </c>
      <c r="B13" s="4">
        <v>83182</v>
      </c>
      <c r="C13" s="4" t="s">
        <v>116</v>
      </c>
      <c r="D13" s="4" t="s">
        <v>116</v>
      </c>
      <c r="E13" s="4" t="s">
        <v>37</v>
      </c>
      <c r="F13" s="4" t="s">
        <v>6</v>
      </c>
      <c r="G13" s="4" t="s">
        <v>223</v>
      </c>
      <c r="H13" s="4" t="s">
        <v>211</v>
      </c>
      <c r="I13" s="4" t="s">
        <v>41</v>
      </c>
      <c r="J13" s="4" t="str">
        <f>VLOOKUP(B13,sql查询!J:Q,2,0)</f>
        <v>NULL</v>
      </c>
      <c r="K13" s="4" t="str">
        <f>VLOOKUP(B13,sql查询!J:Q,3,0)</f>
        <v>NULL</v>
      </c>
      <c r="L13" s="4">
        <f>VLOOKUP(B13,sql查询!J:Q,4,0)</f>
        <v>93</v>
      </c>
      <c r="M13" s="4">
        <f>VLOOKUP(B13,sql查询!J:Q,5,0)</f>
        <v>3274</v>
      </c>
      <c r="N13" s="4">
        <f>VLOOKUP(B13,sql查询!J:Q,6,0)</f>
        <v>8172</v>
      </c>
      <c r="O13" s="4">
        <f>VLOOKUP(B13,sql查询!J:Q,7,0)</f>
        <v>0</v>
      </c>
      <c r="P13" s="4">
        <f>VLOOKUP(B13,sql查询!J:Q,8,0)</f>
        <v>3</v>
      </c>
    </row>
    <row r="14" spans="1:16" s="3" customFormat="1" ht="14.5" x14ac:dyDescent="0.3">
      <c r="A14" s="4" t="s">
        <v>72</v>
      </c>
      <c r="B14" s="4">
        <v>37455</v>
      </c>
      <c r="C14" s="4" t="s">
        <v>117</v>
      </c>
      <c r="D14" s="4" t="s">
        <v>117</v>
      </c>
      <c r="E14" s="4" t="s">
        <v>118</v>
      </c>
      <c r="F14" s="4" t="s">
        <v>6</v>
      </c>
      <c r="G14" s="4" t="s">
        <v>224</v>
      </c>
      <c r="H14" s="4" t="s">
        <v>211</v>
      </c>
      <c r="I14" s="4" t="s">
        <v>41</v>
      </c>
      <c r="J14" s="4">
        <f>VLOOKUP(B14,sql查询!J:Q,2,0)</f>
        <v>64</v>
      </c>
      <c r="K14" s="4" t="str">
        <f>VLOOKUP(B14,sql查询!J:Q,3,0)</f>
        <v>NULL</v>
      </c>
      <c r="L14" s="4">
        <f>VLOOKUP(B14,sql查询!J:Q,4,0)</f>
        <v>106</v>
      </c>
      <c r="M14" s="4">
        <f>VLOOKUP(B14,sql查询!J:Q,5,0)</f>
        <v>3141</v>
      </c>
      <c r="N14" s="4">
        <f>VLOOKUP(B14,sql查询!J:Q,6,0)</f>
        <v>29474</v>
      </c>
      <c r="O14" s="4">
        <f>VLOOKUP(B14,sql查询!J:Q,7,0)</f>
        <v>0</v>
      </c>
      <c r="P14" s="4">
        <f>VLOOKUP(B14,sql查询!J:Q,8,0)</f>
        <v>5</v>
      </c>
    </row>
    <row r="15" spans="1:16" s="3" customFormat="1" ht="14.5" x14ac:dyDescent="0.3">
      <c r="A15" s="4" t="s">
        <v>52</v>
      </c>
      <c r="B15" s="4">
        <v>40892</v>
      </c>
      <c r="C15" s="4" t="s">
        <v>119</v>
      </c>
      <c r="D15" s="4" t="s">
        <v>119</v>
      </c>
      <c r="E15" s="4" t="s">
        <v>120</v>
      </c>
      <c r="F15" s="4" t="s">
        <v>6</v>
      </c>
      <c r="G15" s="4" t="s">
        <v>225</v>
      </c>
      <c r="H15" s="4" t="s">
        <v>211</v>
      </c>
      <c r="I15" s="4" t="s">
        <v>41</v>
      </c>
      <c r="J15" s="4">
        <f>VLOOKUP(B15,sql查询!J:Q,2,0)</f>
        <v>155</v>
      </c>
      <c r="K15" s="4">
        <f>VLOOKUP(B15,sql查询!J:Q,3,0)</f>
        <v>19</v>
      </c>
      <c r="L15" s="4">
        <f>VLOOKUP(B15,sql查询!J:Q,4,0)</f>
        <v>922</v>
      </c>
      <c r="M15" s="4">
        <f>VLOOKUP(B15,sql查询!J:Q,5,0)</f>
        <v>3195</v>
      </c>
      <c r="N15" s="4">
        <f>VLOOKUP(B15,sql查询!J:Q,6,0)</f>
        <v>2103</v>
      </c>
      <c r="O15" s="4">
        <f>VLOOKUP(B15,sql查询!J:Q,7,0)</f>
        <v>0</v>
      </c>
      <c r="P15" s="4">
        <f>VLOOKUP(B15,sql查询!J:Q,8,0)</f>
        <v>4</v>
      </c>
    </row>
    <row r="16" spans="1:16" s="3" customFormat="1" ht="14.5" x14ac:dyDescent="0.3">
      <c r="A16" s="4" t="s">
        <v>83</v>
      </c>
      <c r="B16" s="4">
        <v>329806</v>
      </c>
      <c r="C16" s="4">
        <v>20170703644636</v>
      </c>
      <c r="D16" s="4" t="s">
        <v>121</v>
      </c>
      <c r="E16" s="4" t="s">
        <v>122</v>
      </c>
      <c r="F16" s="4" t="s">
        <v>6</v>
      </c>
      <c r="G16" s="4" t="s">
        <v>226</v>
      </c>
      <c r="H16" s="4" t="s">
        <v>211</v>
      </c>
      <c r="I16" s="4" t="s">
        <v>41</v>
      </c>
      <c r="J16" s="4">
        <f>VLOOKUP(B16,sql查询!J:Q,2,0)</f>
        <v>33</v>
      </c>
      <c r="K16" s="4" t="str">
        <f>VLOOKUP(B16,sql查询!J:Q,3,0)</f>
        <v>NULL</v>
      </c>
      <c r="L16" s="4">
        <f>VLOOKUP(B16,sql查询!J:Q,4,0)</f>
        <v>101</v>
      </c>
      <c r="M16" s="4">
        <f>VLOOKUP(B16,sql查询!J:Q,5,0)</f>
        <v>2567</v>
      </c>
      <c r="N16" s="4">
        <f>VLOOKUP(B16,sql查询!J:Q,6,0)</f>
        <v>2781</v>
      </c>
      <c r="O16" s="4">
        <f>VLOOKUP(B16,sql查询!J:Q,7,0)</f>
        <v>0</v>
      </c>
      <c r="P16" s="4">
        <f>VLOOKUP(B16,sql查询!J:Q,8,0)</f>
        <v>5</v>
      </c>
    </row>
    <row r="17" spans="1:16" s="3" customFormat="1" ht="14.5" x14ac:dyDescent="0.3">
      <c r="A17" s="4" t="s">
        <v>31</v>
      </c>
      <c r="B17" s="4">
        <v>104847</v>
      </c>
      <c r="C17" s="4" t="s">
        <v>123</v>
      </c>
      <c r="D17" s="4" t="s">
        <v>124</v>
      </c>
      <c r="E17" s="4" t="s">
        <v>125</v>
      </c>
      <c r="F17" s="4" t="s">
        <v>6</v>
      </c>
      <c r="G17" s="4" t="s">
        <v>227</v>
      </c>
      <c r="H17" s="4" t="s">
        <v>211</v>
      </c>
      <c r="I17" s="4" t="s">
        <v>41</v>
      </c>
      <c r="J17" s="4">
        <f>VLOOKUP(B17,sql查询!J:Q,2,0)</f>
        <v>227</v>
      </c>
      <c r="K17" s="4" t="str">
        <f>VLOOKUP(B17,sql查询!J:Q,3,0)</f>
        <v>NULL</v>
      </c>
      <c r="L17" s="4">
        <f>VLOOKUP(B17,sql查询!J:Q,4,0)</f>
        <v>49</v>
      </c>
      <c r="M17" s="4">
        <f>VLOOKUP(B17,sql查询!J:Q,5,0)</f>
        <v>21345</v>
      </c>
      <c r="N17" s="4">
        <f>VLOOKUP(B17,sql查询!J:Q,6,0)</f>
        <v>57033</v>
      </c>
      <c r="O17" s="4">
        <f>VLOOKUP(B17,sql查询!J:Q,7,0)</f>
        <v>0</v>
      </c>
      <c r="P17" s="4">
        <f>VLOOKUP(B17,sql查询!J:Q,8,0)</f>
        <v>5</v>
      </c>
    </row>
    <row r="18" spans="1:16" s="3" customFormat="1" ht="14.5" x14ac:dyDescent="0.3">
      <c r="A18" s="4" t="s">
        <v>86</v>
      </c>
      <c r="B18" s="4">
        <v>81222</v>
      </c>
      <c r="C18" s="4" t="s">
        <v>38</v>
      </c>
      <c r="D18" s="4" t="s">
        <v>39</v>
      </c>
      <c r="E18" s="4" t="s">
        <v>40</v>
      </c>
      <c r="F18" s="4" t="s">
        <v>6</v>
      </c>
      <c r="G18" s="4" t="s">
        <v>228</v>
      </c>
      <c r="H18" s="4" t="s">
        <v>211</v>
      </c>
      <c r="I18" s="4" t="s">
        <v>41</v>
      </c>
      <c r="J18" s="4">
        <f>VLOOKUP(B18,sql查询!J:Q,2,0)</f>
        <v>162</v>
      </c>
      <c r="K18" s="4" t="str">
        <f>VLOOKUP(B18,sql查询!J:Q,3,0)</f>
        <v>NULL</v>
      </c>
      <c r="L18" s="4">
        <f>VLOOKUP(B18,sql查询!J:Q,4,0)</f>
        <v>20</v>
      </c>
      <c r="M18" s="4">
        <f>VLOOKUP(B18,sql查询!J:Q,5,0)</f>
        <v>2255</v>
      </c>
      <c r="N18" s="4">
        <f>VLOOKUP(B18,sql查询!J:Q,6,0)</f>
        <v>33217</v>
      </c>
      <c r="O18" s="4">
        <f>VLOOKUP(B18,sql查询!J:Q,7,0)</f>
        <v>0</v>
      </c>
      <c r="P18" s="4">
        <f>VLOOKUP(B18,sql查询!J:Q,8,0)</f>
        <v>5</v>
      </c>
    </row>
    <row r="19" spans="1:16" s="3" customFormat="1" ht="14.5" x14ac:dyDescent="0.3">
      <c r="A19" s="4" t="s">
        <v>48</v>
      </c>
      <c r="B19" s="4">
        <v>21981</v>
      </c>
      <c r="C19" s="4" t="s">
        <v>126</v>
      </c>
      <c r="D19" s="4" t="s">
        <v>127</v>
      </c>
      <c r="E19" s="4" t="s">
        <v>128</v>
      </c>
      <c r="F19" s="4" t="s">
        <v>6</v>
      </c>
      <c r="G19" s="4" t="s">
        <v>229</v>
      </c>
      <c r="H19" s="4" t="s">
        <v>211</v>
      </c>
      <c r="I19" s="4" t="s">
        <v>41</v>
      </c>
      <c r="J19" s="4">
        <f>VLOOKUP(B19,sql查询!J:Q,2,0)</f>
        <v>2</v>
      </c>
      <c r="K19" s="4" t="str">
        <f>VLOOKUP(B19,sql查询!J:Q,3,0)</f>
        <v>NULL</v>
      </c>
      <c r="L19" s="4">
        <f>VLOOKUP(B19,sql查询!J:Q,4,0)</f>
        <v>1</v>
      </c>
      <c r="M19" s="4">
        <f>VLOOKUP(B19,sql查询!J:Q,5,0)</f>
        <v>11063</v>
      </c>
      <c r="N19" s="4">
        <f>VLOOKUP(B19,sql查询!J:Q,6,0)</f>
        <v>377887</v>
      </c>
      <c r="O19" s="4">
        <f>VLOOKUP(B19,sql查询!J:Q,7,0)</f>
        <v>1</v>
      </c>
      <c r="P19" s="4">
        <f>VLOOKUP(B19,sql查询!J:Q,8,0)</f>
        <v>5</v>
      </c>
    </row>
    <row r="20" spans="1:16" s="3" customFormat="1" ht="14.5" x14ac:dyDescent="0.3">
      <c r="A20" s="4" t="s">
        <v>87</v>
      </c>
      <c r="B20" s="4">
        <v>17362</v>
      </c>
      <c r="C20" s="4" t="s">
        <v>64</v>
      </c>
      <c r="D20" s="4" t="s">
        <v>65</v>
      </c>
      <c r="E20" s="4" t="s">
        <v>66</v>
      </c>
      <c r="F20" s="4" t="s">
        <v>6</v>
      </c>
      <c r="G20" s="4" t="s">
        <v>230</v>
      </c>
      <c r="H20" s="4" t="s">
        <v>231</v>
      </c>
      <c r="I20" s="4" t="s">
        <v>41</v>
      </c>
      <c r="J20" s="4">
        <f>VLOOKUP(B20,sql查询!J:Q,2,0)</f>
        <v>3</v>
      </c>
      <c r="K20" s="4" t="str">
        <f>VLOOKUP(B20,sql查询!J:Q,3,0)</f>
        <v>NULL</v>
      </c>
      <c r="L20" s="4">
        <f>VLOOKUP(B20,sql查询!J:Q,4,0)</f>
        <v>1966</v>
      </c>
      <c r="M20" s="4">
        <f>VLOOKUP(B20,sql查询!J:Q,5,0)</f>
        <v>131363</v>
      </c>
      <c r="N20" s="4">
        <f>VLOOKUP(B20,sql查询!J:Q,6,0)</f>
        <v>16392</v>
      </c>
      <c r="O20" s="4">
        <f>VLOOKUP(B20,sql查询!J:Q,7,0)</f>
        <v>1</v>
      </c>
      <c r="P20" s="4">
        <f>VLOOKUP(B20,sql查询!J:Q,8,0)</f>
        <v>5</v>
      </c>
    </row>
    <row r="21" spans="1:16" s="3" customFormat="1" ht="14.5" x14ac:dyDescent="0.3">
      <c r="A21" s="4" t="s">
        <v>88</v>
      </c>
      <c r="B21" s="4">
        <v>17362</v>
      </c>
      <c r="C21" s="4" t="s">
        <v>64</v>
      </c>
      <c r="D21" s="4" t="s">
        <v>65</v>
      </c>
      <c r="E21" s="4" t="s">
        <v>66</v>
      </c>
      <c r="F21" s="4" t="s">
        <v>6</v>
      </c>
      <c r="G21" s="4" t="s">
        <v>232</v>
      </c>
      <c r="H21" s="4" t="s">
        <v>233</v>
      </c>
      <c r="I21" s="4" t="s">
        <v>41</v>
      </c>
      <c r="J21" s="4">
        <f>VLOOKUP(B21,sql查询!J:Q,2,0)</f>
        <v>3</v>
      </c>
      <c r="K21" s="4" t="str">
        <f>VLOOKUP(B21,sql查询!J:Q,3,0)</f>
        <v>NULL</v>
      </c>
      <c r="L21" s="4">
        <f>VLOOKUP(B21,sql查询!J:Q,4,0)</f>
        <v>1966</v>
      </c>
      <c r="M21" s="4">
        <f>VLOOKUP(B21,sql查询!J:Q,5,0)</f>
        <v>131363</v>
      </c>
      <c r="N21" s="4">
        <f>VLOOKUP(B21,sql查询!J:Q,6,0)</f>
        <v>16392</v>
      </c>
      <c r="O21" s="4">
        <f>VLOOKUP(B21,sql查询!J:Q,7,0)</f>
        <v>1</v>
      </c>
      <c r="P21" s="4">
        <f>VLOOKUP(B21,sql查询!J:Q,8,0)</f>
        <v>5</v>
      </c>
    </row>
    <row r="22" spans="1:16" s="3" customFormat="1" ht="14.5" x14ac:dyDescent="0.3">
      <c r="A22" s="4" t="s">
        <v>11</v>
      </c>
      <c r="B22" s="4">
        <v>310834</v>
      </c>
      <c r="C22" s="4" t="s">
        <v>129</v>
      </c>
      <c r="D22" s="4" t="s">
        <v>130</v>
      </c>
      <c r="E22" s="4" t="s">
        <v>131</v>
      </c>
      <c r="F22" s="4" t="s">
        <v>6</v>
      </c>
      <c r="G22" s="4" t="s">
        <v>234</v>
      </c>
      <c r="H22" s="4" t="s">
        <v>233</v>
      </c>
      <c r="I22" s="4" t="s">
        <v>41</v>
      </c>
      <c r="J22" s="4">
        <f>VLOOKUP(B22,sql查询!J:Q,2,0)</f>
        <v>13</v>
      </c>
      <c r="K22" s="4">
        <f>VLOOKUP(B22,sql查询!J:Q,3,0)</f>
        <v>6</v>
      </c>
      <c r="L22" s="4">
        <f>VLOOKUP(B22,sql查询!J:Q,4,0)</f>
        <v>64</v>
      </c>
      <c r="M22" s="4">
        <f>VLOOKUP(B22,sql查询!J:Q,5,0)</f>
        <v>1343</v>
      </c>
      <c r="N22" s="4">
        <f>VLOOKUP(B22,sql查询!J:Q,6,0)</f>
        <v>1979</v>
      </c>
      <c r="O22" s="4">
        <f>VLOOKUP(B22,sql查询!J:Q,7,0)</f>
        <v>1</v>
      </c>
      <c r="P22" s="4">
        <f>VLOOKUP(B22,sql查询!J:Q,8,0)</f>
        <v>3</v>
      </c>
    </row>
    <row r="23" spans="1:16" s="3" customFormat="1" ht="14.5" x14ac:dyDescent="0.3">
      <c r="A23" s="4" t="s">
        <v>82</v>
      </c>
      <c r="B23" s="4">
        <v>17362</v>
      </c>
      <c r="C23" s="4" t="s">
        <v>64</v>
      </c>
      <c r="D23" s="4" t="s">
        <v>65</v>
      </c>
      <c r="E23" s="4" t="s">
        <v>66</v>
      </c>
      <c r="F23" s="4" t="s">
        <v>6</v>
      </c>
      <c r="G23" s="4" t="s">
        <v>235</v>
      </c>
      <c r="H23" s="4" t="s">
        <v>233</v>
      </c>
      <c r="I23" s="4" t="s">
        <v>41</v>
      </c>
      <c r="J23" s="4">
        <f>VLOOKUP(B23,sql查询!J:Q,2,0)</f>
        <v>3</v>
      </c>
      <c r="K23" s="4" t="str">
        <f>VLOOKUP(B23,sql查询!J:Q,3,0)</f>
        <v>NULL</v>
      </c>
      <c r="L23" s="4">
        <f>VLOOKUP(B23,sql查询!J:Q,4,0)</f>
        <v>1966</v>
      </c>
      <c r="M23" s="4">
        <f>VLOOKUP(B23,sql查询!J:Q,5,0)</f>
        <v>131363</v>
      </c>
      <c r="N23" s="4">
        <f>VLOOKUP(B23,sql查询!J:Q,6,0)</f>
        <v>16392</v>
      </c>
      <c r="O23" s="4">
        <f>VLOOKUP(B23,sql查询!J:Q,7,0)</f>
        <v>1</v>
      </c>
      <c r="P23" s="4">
        <f>VLOOKUP(B23,sql查询!J:Q,8,0)</f>
        <v>5</v>
      </c>
    </row>
    <row r="24" spans="1:16" s="3" customFormat="1" ht="14.5" x14ac:dyDescent="0.3">
      <c r="A24" s="4" t="s">
        <v>32</v>
      </c>
      <c r="B24" s="4">
        <v>310834</v>
      </c>
      <c r="C24" s="4" t="s">
        <v>129</v>
      </c>
      <c r="D24" s="4" t="s">
        <v>130</v>
      </c>
      <c r="E24" s="4" t="s">
        <v>131</v>
      </c>
      <c r="F24" s="4" t="s">
        <v>6</v>
      </c>
      <c r="G24" s="4" t="s">
        <v>236</v>
      </c>
      <c r="H24" s="4" t="s">
        <v>233</v>
      </c>
      <c r="I24" s="4" t="s">
        <v>41</v>
      </c>
      <c r="J24" s="4">
        <f>VLOOKUP(B24,sql查询!J:Q,2,0)</f>
        <v>13</v>
      </c>
      <c r="K24" s="4">
        <f>VLOOKUP(B24,sql查询!J:Q,3,0)</f>
        <v>6</v>
      </c>
      <c r="L24" s="4">
        <f>VLOOKUP(B24,sql查询!J:Q,4,0)</f>
        <v>64</v>
      </c>
      <c r="M24" s="4">
        <f>VLOOKUP(B24,sql查询!J:Q,5,0)</f>
        <v>1343</v>
      </c>
      <c r="N24" s="4">
        <f>VLOOKUP(B24,sql查询!J:Q,6,0)</f>
        <v>1979</v>
      </c>
      <c r="O24" s="4">
        <f>VLOOKUP(B24,sql查询!J:Q,7,0)</f>
        <v>1</v>
      </c>
      <c r="P24" s="4">
        <f>VLOOKUP(B24,sql查询!J:Q,8,0)</f>
        <v>3</v>
      </c>
    </row>
    <row r="25" spans="1:16" s="3" customFormat="1" ht="14.5" x14ac:dyDescent="0.3">
      <c r="A25" s="4" t="s">
        <v>52</v>
      </c>
      <c r="B25" s="4">
        <v>89977</v>
      </c>
      <c r="C25" s="4" t="s">
        <v>132</v>
      </c>
      <c r="D25" s="4" t="s">
        <v>133</v>
      </c>
      <c r="E25" s="4" t="s">
        <v>134</v>
      </c>
      <c r="F25" s="4" t="s">
        <v>6</v>
      </c>
      <c r="G25" s="4" t="s">
        <v>237</v>
      </c>
      <c r="H25" s="4" t="s">
        <v>233</v>
      </c>
      <c r="I25" s="4" t="s">
        <v>41</v>
      </c>
      <c r="J25" s="4" t="str">
        <f>VLOOKUP(B25,sql查询!J:Q,2,0)</f>
        <v>NULL</v>
      </c>
      <c r="K25" s="4" t="str">
        <f>VLOOKUP(B25,sql查询!J:Q,3,0)</f>
        <v>NULL</v>
      </c>
      <c r="L25" s="4">
        <f>VLOOKUP(B25,sql查询!J:Q,4,0)</f>
        <v>6</v>
      </c>
      <c r="M25" s="4">
        <f>VLOOKUP(B25,sql查询!J:Q,5,0)</f>
        <v>2495</v>
      </c>
      <c r="N25" s="4">
        <f>VLOOKUP(B25,sql查询!J:Q,6,0)</f>
        <v>2229</v>
      </c>
      <c r="O25" s="4">
        <f>VLOOKUP(B25,sql查询!J:Q,7,0)</f>
        <v>0</v>
      </c>
      <c r="P25" s="4">
        <f>VLOOKUP(B25,sql查询!J:Q,8,0)</f>
        <v>2</v>
      </c>
    </row>
    <row r="26" spans="1:16" s="3" customFormat="1" ht="14.5" x14ac:dyDescent="0.3">
      <c r="A26" s="4" t="s">
        <v>87</v>
      </c>
      <c r="B26" s="4">
        <v>301579</v>
      </c>
      <c r="C26" s="4" t="s">
        <v>135</v>
      </c>
      <c r="D26" s="4" t="s">
        <v>136</v>
      </c>
      <c r="E26" s="4" t="s">
        <v>137</v>
      </c>
      <c r="F26" s="4" t="s">
        <v>6</v>
      </c>
      <c r="G26" s="4" t="s">
        <v>238</v>
      </c>
      <c r="H26" s="4" t="s">
        <v>233</v>
      </c>
      <c r="I26" s="4" t="s">
        <v>41</v>
      </c>
      <c r="J26" s="4">
        <f>VLOOKUP(B26,sql查询!J:Q,2,0)</f>
        <v>1</v>
      </c>
      <c r="K26" s="4" t="str">
        <f>VLOOKUP(B26,sql查询!J:Q,3,0)</f>
        <v>NULL</v>
      </c>
      <c r="L26" s="4">
        <f>VLOOKUP(B26,sql查询!J:Q,4,0)</f>
        <v>135</v>
      </c>
      <c r="M26" s="4">
        <f>VLOOKUP(B26,sql查询!J:Q,5,0)</f>
        <v>1188</v>
      </c>
      <c r="N26" s="4">
        <f>VLOOKUP(B26,sql查询!J:Q,6,0)</f>
        <v>1088</v>
      </c>
      <c r="O26" s="4">
        <f>VLOOKUP(B26,sql查询!J:Q,7,0)</f>
        <v>0</v>
      </c>
      <c r="P26" s="4">
        <f>VLOOKUP(B26,sql查询!J:Q,8,0)</f>
        <v>5</v>
      </c>
    </row>
    <row r="27" spans="1:16" s="3" customFormat="1" ht="14.5" x14ac:dyDescent="0.3">
      <c r="A27" s="4" t="s">
        <v>52</v>
      </c>
      <c r="B27" s="4">
        <v>65434</v>
      </c>
      <c r="C27" s="4" t="s">
        <v>138</v>
      </c>
      <c r="D27" s="4" t="s">
        <v>138</v>
      </c>
      <c r="E27" s="4" t="s">
        <v>79</v>
      </c>
      <c r="F27" s="4" t="s">
        <v>6</v>
      </c>
      <c r="G27" s="4" t="s">
        <v>239</v>
      </c>
      <c r="H27" s="4" t="s">
        <v>233</v>
      </c>
      <c r="I27" s="4" t="s">
        <v>41</v>
      </c>
      <c r="J27" s="4">
        <f>VLOOKUP(B27,sql查询!J:Q,2,0)</f>
        <v>4</v>
      </c>
      <c r="K27" s="4">
        <f>VLOOKUP(B27,sql查询!J:Q,3,0)</f>
        <v>14</v>
      </c>
      <c r="L27" s="4">
        <f>VLOOKUP(B27,sql查询!J:Q,4,0)</f>
        <v>592</v>
      </c>
      <c r="M27" s="4">
        <f>VLOOKUP(B27,sql查询!J:Q,5,0)</f>
        <v>14361</v>
      </c>
      <c r="N27" s="4">
        <f>VLOOKUP(B27,sql查询!J:Q,6,0)</f>
        <v>3129</v>
      </c>
      <c r="O27" s="4">
        <f>VLOOKUP(B27,sql查询!J:Q,7,0)</f>
        <v>0</v>
      </c>
      <c r="P27" s="4">
        <f>VLOOKUP(B27,sql查询!J:Q,8,0)</f>
        <v>5</v>
      </c>
    </row>
    <row r="28" spans="1:16" s="3" customFormat="1" ht="14.5" x14ac:dyDescent="0.3">
      <c r="A28" s="4" t="s">
        <v>60</v>
      </c>
      <c r="B28" s="4">
        <v>306995</v>
      </c>
      <c r="C28" s="4" t="s">
        <v>139</v>
      </c>
      <c r="D28" s="4" t="s">
        <v>140</v>
      </c>
      <c r="E28" s="4" t="s">
        <v>141</v>
      </c>
      <c r="F28" s="4" t="s">
        <v>6</v>
      </c>
      <c r="G28" s="4" t="s">
        <v>242</v>
      </c>
      <c r="H28" s="4" t="s">
        <v>233</v>
      </c>
      <c r="I28" s="4" t="s">
        <v>41</v>
      </c>
      <c r="J28" s="4">
        <f>VLOOKUP(B28,sql查询!J:Q,2,0)</f>
        <v>5</v>
      </c>
      <c r="K28" s="4" t="str">
        <f>VLOOKUP(B28,sql查询!J:Q,3,0)</f>
        <v>NULL</v>
      </c>
      <c r="L28" s="4">
        <f>VLOOKUP(B28,sql查询!J:Q,4,0)</f>
        <v>651</v>
      </c>
      <c r="M28" s="4">
        <f>VLOOKUP(B28,sql查询!J:Q,5,0)</f>
        <v>8506</v>
      </c>
      <c r="N28" s="4">
        <f>VLOOKUP(B28,sql查询!J:Q,6,0)</f>
        <v>1738</v>
      </c>
      <c r="O28" s="4">
        <f>VLOOKUP(B28,sql查询!J:Q,7,0)</f>
        <v>1</v>
      </c>
      <c r="P28" s="4">
        <f>VLOOKUP(B28,sql查询!J:Q,8,0)</f>
        <v>5</v>
      </c>
    </row>
    <row r="29" spans="1:16" s="3" customFormat="1" ht="14.5" x14ac:dyDescent="0.3">
      <c r="A29" s="4" t="s">
        <v>83</v>
      </c>
      <c r="B29" s="4">
        <v>306995</v>
      </c>
      <c r="C29" s="4" t="s">
        <v>139</v>
      </c>
      <c r="D29" s="4" t="s">
        <v>140</v>
      </c>
      <c r="E29" s="4" t="s">
        <v>141</v>
      </c>
      <c r="F29" s="4" t="s">
        <v>6</v>
      </c>
      <c r="G29" s="4" t="s">
        <v>243</v>
      </c>
      <c r="H29" s="4" t="s">
        <v>233</v>
      </c>
      <c r="I29" s="4" t="s">
        <v>41</v>
      </c>
      <c r="J29" s="4">
        <f>VLOOKUP(B29,sql查询!J:Q,2,0)</f>
        <v>5</v>
      </c>
      <c r="K29" s="4" t="str">
        <f>VLOOKUP(B29,sql查询!J:Q,3,0)</f>
        <v>NULL</v>
      </c>
      <c r="L29" s="4">
        <f>VLOOKUP(B29,sql查询!J:Q,4,0)</f>
        <v>651</v>
      </c>
      <c r="M29" s="4">
        <f>VLOOKUP(B29,sql查询!J:Q,5,0)</f>
        <v>8506</v>
      </c>
      <c r="N29" s="4">
        <f>VLOOKUP(B29,sql查询!J:Q,6,0)</f>
        <v>1738</v>
      </c>
      <c r="O29" s="4">
        <f>VLOOKUP(B29,sql查询!J:Q,7,0)</f>
        <v>1</v>
      </c>
      <c r="P29" s="4">
        <f>VLOOKUP(B29,sql查询!J:Q,8,0)</f>
        <v>5</v>
      </c>
    </row>
    <row r="30" spans="1:16" s="3" customFormat="1" ht="14.5" x14ac:dyDescent="0.3">
      <c r="A30" s="4" t="s">
        <v>90</v>
      </c>
      <c r="B30" s="4">
        <v>704584</v>
      </c>
      <c r="C30" s="4">
        <v>20220821308652</v>
      </c>
      <c r="D30" s="4" t="s">
        <v>142</v>
      </c>
      <c r="E30" s="4" t="s">
        <v>143</v>
      </c>
      <c r="F30" s="4" t="s">
        <v>6</v>
      </c>
      <c r="G30" s="4" t="s">
        <v>244</v>
      </c>
      <c r="H30" s="4" t="s">
        <v>233</v>
      </c>
      <c r="I30" s="4" t="s">
        <v>41</v>
      </c>
      <c r="J30" s="4">
        <f>VLOOKUP(B30,sql查询!J:Q,2,0)</f>
        <v>4</v>
      </c>
      <c r="K30" s="4" t="str">
        <f>VLOOKUP(B30,sql查询!J:Q,3,0)</f>
        <v>NULL</v>
      </c>
      <c r="L30" s="4">
        <f>VLOOKUP(B30,sql查询!J:Q,4,0)</f>
        <v>139</v>
      </c>
      <c r="M30" s="4">
        <f>VLOOKUP(B30,sql查询!J:Q,5,0)</f>
        <v>2750</v>
      </c>
      <c r="N30" s="4">
        <f>VLOOKUP(B30,sql查询!J:Q,6,0)</f>
        <v>1202</v>
      </c>
      <c r="O30" s="4">
        <f>VLOOKUP(B30,sql查询!J:Q,7,0)</f>
        <v>0</v>
      </c>
      <c r="P30" s="4">
        <f>VLOOKUP(B30,sql查询!J:Q,8,0)</f>
        <v>5</v>
      </c>
    </row>
    <row r="31" spans="1:16" s="3" customFormat="1" ht="14.5" x14ac:dyDescent="0.3">
      <c r="A31" s="4" t="s">
        <v>89</v>
      </c>
      <c r="B31" s="4">
        <v>967252</v>
      </c>
      <c r="C31" s="4">
        <v>20230916108516</v>
      </c>
      <c r="D31" s="4" t="s">
        <v>61</v>
      </c>
      <c r="E31" s="4" t="s">
        <v>62</v>
      </c>
      <c r="F31" s="4" t="s">
        <v>6</v>
      </c>
      <c r="G31" s="4" t="s">
        <v>245</v>
      </c>
      <c r="H31" s="4" t="s">
        <v>233</v>
      </c>
      <c r="I31" s="4" t="s">
        <v>41</v>
      </c>
      <c r="J31" s="4">
        <f>VLOOKUP(B31,sql查询!J:Q,2,0)</f>
        <v>890</v>
      </c>
      <c r="K31" s="4">
        <f>VLOOKUP(B31,sql查询!J:Q,3,0)</f>
        <v>10</v>
      </c>
      <c r="L31" s="4">
        <f>VLOOKUP(B31,sql查询!J:Q,4,0)</f>
        <v>656</v>
      </c>
      <c r="M31" s="4">
        <f>VLOOKUP(B31,sql查询!J:Q,5,0)</f>
        <v>2034</v>
      </c>
      <c r="N31" s="4">
        <f>VLOOKUP(B31,sql查询!J:Q,6,0)</f>
        <v>6826</v>
      </c>
      <c r="O31" s="4">
        <f>VLOOKUP(B31,sql查询!J:Q,7,0)</f>
        <v>1</v>
      </c>
      <c r="P31" s="4">
        <f>VLOOKUP(B31,sql查询!J:Q,8,0)</f>
        <v>5</v>
      </c>
    </row>
    <row r="32" spans="1:16" s="3" customFormat="1" ht="14.5" x14ac:dyDescent="0.3">
      <c r="A32" s="4" t="s">
        <v>52</v>
      </c>
      <c r="B32" s="4">
        <v>759830</v>
      </c>
      <c r="C32" s="4">
        <v>20221121629693</v>
      </c>
      <c r="D32" s="4" t="s">
        <v>144</v>
      </c>
      <c r="E32" s="4" t="s">
        <v>145</v>
      </c>
      <c r="F32" s="4" t="s">
        <v>6</v>
      </c>
      <c r="G32" s="4" t="s">
        <v>246</v>
      </c>
      <c r="H32" s="4" t="s">
        <v>233</v>
      </c>
      <c r="I32" s="4" t="s">
        <v>41</v>
      </c>
      <c r="J32" s="4">
        <f>VLOOKUP(B32,sql查询!J:Q,2,0)</f>
        <v>7</v>
      </c>
      <c r="K32" s="4" t="str">
        <f>VLOOKUP(B32,sql查询!J:Q,3,0)</f>
        <v>NULL</v>
      </c>
      <c r="L32" s="4">
        <f>VLOOKUP(B32,sql查询!J:Q,4,0)</f>
        <v>146</v>
      </c>
      <c r="M32" s="4">
        <f>VLOOKUP(B32,sql查询!J:Q,5,0)</f>
        <v>2501</v>
      </c>
      <c r="N32" s="4">
        <f>VLOOKUP(B32,sql查询!J:Q,6,0)</f>
        <v>1144</v>
      </c>
      <c r="O32" s="4">
        <f>VLOOKUP(B32,sql查询!J:Q,7,0)</f>
        <v>0</v>
      </c>
      <c r="P32" s="4">
        <f>VLOOKUP(B32,sql查询!J:Q,8,0)</f>
        <v>5</v>
      </c>
    </row>
    <row r="33" spans="1:16" s="3" customFormat="1" ht="14.5" x14ac:dyDescent="0.3">
      <c r="A33" s="4" t="s">
        <v>82</v>
      </c>
      <c r="B33" s="4">
        <v>433212</v>
      </c>
      <c r="C33" s="4" t="s">
        <v>146</v>
      </c>
      <c r="D33" s="4" t="s">
        <v>146</v>
      </c>
      <c r="E33" s="4" t="s">
        <v>147</v>
      </c>
      <c r="F33" s="4" t="s">
        <v>6</v>
      </c>
      <c r="G33" s="4" t="s">
        <v>247</v>
      </c>
      <c r="H33" s="4" t="s">
        <v>233</v>
      </c>
      <c r="I33" s="4" t="s">
        <v>41</v>
      </c>
      <c r="J33" s="4">
        <f>VLOOKUP(B33,sql查询!J:Q,2,0)</f>
        <v>15</v>
      </c>
      <c r="K33" s="4" t="str">
        <f>VLOOKUP(B33,sql查询!J:Q,3,0)</f>
        <v>NULL</v>
      </c>
      <c r="L33" s="4">
        <f>VLOOKUP(B33,sql查询!J:Q,4,0)</f>
        <v>37</v>
      </c>
      <c r="M33" s="4">
        <f>VLOOKUP(B33,sql查询!J:Q,5,0)</f>
        <v>1704</v>
      </c>
      <c r="N33" s="4">
        <f>VLOOKUP(B33,sql查询!J:Q,6,0)</f>
        <v>30871</v>
      </c>
      <c r="O33" s="4">
        <f>VLOOKUP(B33,sql查询!J:Q,7,0)</f>
        <v>0</v>
      </c>
      <c r="P33" s="4">
        <f>VLOOKUP(B33,sql查询!J:Q,8,0)</f>
        <v>5</v>
      </c>
    </row>
    <row r="34" spans="1:16" s="3" customFormat="1" ht="14.5" x14ac:dyDescent="0.3">
      <c r="A34" s="4" t="s">
        <v>43</v>
      </c>
      <c r="B34" s="4">
        <v>433212</v>
      </c>
      <c r="C34" s="4" t="s">
        <v>146</v>
      </c>
      <c r="D34" s="4" t="s">
        <v>146</v>
      </c>
      <c r="E34" s="4" t="s">
        <v>147</v>
      </c>
      <c r="F34" s="4" t="s">
        <v>6</v>
      </c>
      <c r="G34" s="4" t="s">
        <v>248</v>
      </c>
      <c r="H34" s="4" t="s">
        <v>233</v>
      </c>
      <c r="I34" s="4" t="s">
        <v>41</v>
      </c>
      <c r="J34" s="4">
        <f>VLOOKUP(B34,sql查询!J:Q,2,0)</f>
        <v>15</v>
      </c>
      <c r="K34" s="4" t="str">
        <f>VLOOKUP(B34,sql查询!J:Q,3,0)</f>
        <v>NULL</v>
      </c>
      <c r="L34" s="4">
        <f>VLOOKUP(B34,sql查询!J:Q,4,0)</f>
        <v>37</v>
      </c>
      <c r="M34" s="4">
        <f>VLOOKUP(B34,sql查询!J:Q,5,0)</f>
        <v>1704</v>
      </c>
      <c r="N34" s="4">
        <f>VLOOKUP(B34,sql查询!J:Q,6,0)</f>
        <v>30871</v>
      </c>
      <c r="O34" s="4">
        <f>VLOOKUP(B34,sql查询!J:Q,7,0)</f>
        <v>0</v>
      </c>
      <c r="P34" s="4">
        <f>VLOOKUP(B34,sql查询!J:Q,8,0)</f>
        <v>5</v>
      </c>
    </row>
    <row r="35" spans="1:16" s="3" customFormat="1" ht="14.5" x14ac:dyDescent="0.3">
      <c r="A35" s="4" t="s">
        <v>83</v>
      </c>
      <c r="B35" s="4">
        <v>433212</v>
      </c>
      <c r="C35" s="4" t="s">
        <v>146</v>
      </c>
      <c r="D35" s="4" t="s">
        <v>146</v>
      </c>
      <c r="E35" s="4" t="s">
        <v>147</v>
      </c>
      <c r="F35" s="4" t="s">
        <v>6</v>
      </c>
      <c r="G35" s="4" t="s">
        <v>249</v>
      </c>
      <c r="H35" s="4" t="s">
        <v>233</v>
      </c>
      <c r="I35" s="4" t="s">
        <v>41</v>
      </c>
      <c r="J35" s="4">
        <f>VLOOKUP(B35,sql查询!J:Q,2,0)</f>
        <v>15</v>
      </c>
      <c r="K35" s="4" t="str">
        <f>VLOOKUP(B35,sql查询!J:Q,3,0)</f>
        <v>NULL</v>
      </c>
      <c r="L35" s="4">
        <f>VLOOKUP(B35,sql查询!J:Q,4,0)</f>
        <v>37</v>
      </c>
      <c r="M35" s="4">
        <f>VLOOKUP(B35,sql查询!J:Q,5,0)</f>
        <v>1704</v>
      </c>
      <c r="N35" s="4">
        <f>VLOOKUP(B35,sql查询!J:Q,6,0)</f>
        <v>30871</v>
      </c>
      <c r="O35" s="4">
        <f>VLOOKUP(B35,sql查询!J:Q,7,0)</f>
        <v>0</v>
      </c>
      <c r="P35" s="4">
        <f>VLOOKUP(B35,sql查询!J:Q,8,0)</f>
        <v>5</v>
      </c>
    </row>
    <row r="36" spans="1:16" s="3" customFormat="1" ht="14.5" x14ac:dyDescent="0.3">
      <c r="A36" s="4" t="s">
        <v>52</v>
      </c>
      <c r="B36" s="4">
        <v>433212</v>
      </c>
      <c r="C36" s="4" t="s">
        <v>146</v>
      </c>
      <c r="D36" s="4" t="s">
        <v>146</v>
      </c>
      <c r="E36" s="4" t="s">
        <v>147</v>
      </c>
      <c r="F36" s="4" t="s">
        <v>6</v>
      </c>
      <c r="G36" s="4" t="s">
        <v>250</v>
      </c>
      <c r="H36" s="4" t="s">
        <v>233</v>
      </c>
      <c r="I36" s="4" t="s">
        <v>41</v>
      </c>
      <c r="J36" s="4">
        <f>VLOOKUP(B36,sql查询!J:Q,2,0)</f>
        <v>15</v>
      </c>
      <c r="K36" s="4" t="str">
        <f>VLOOKUP(B36,sql查询!J:Q,3,0)</f>
        <v>NULL</v>
      </c>
      <c r="L36" s="4">
        <f>VLOOKUP(B36,sql查询!J:Q,4,0)</f>
        <v>37</v>
      </c>
      <c r="M36" s="4">
        <f>VLOOKUP(B36,sql查询!J:Q,5,0)</f>
        <v>1704</v>
      </c>
      <c r="N36" s="4">
        <f>VLOOKUP(B36,sql查询!J:Q,6,0)</f>
        <v>30871</v>
      </c>
      <c r="O36" s="4">
        <f>VLOOKUP(B36,sql查询!J:Q,7,0)</f>
        <v>0</v>
      </c>
      <c r="P36" s="4">
        <f>VLOOKUP(B36,sql查询!J:Q,8,0)</f>
        <v>5</v>
      </c>
    </row>
    <row r="37" spans="1:16" s="3" customFormat="1" ht="14.5" x14ac:dyDescent="0.3">
      <c r="A37" s="4" t="s">
        <v>52</v>
      </c>
      <c r="B37" s="4">
        <v>149036</v>
      </c>
      <c r="C37" s="4" t="s">
        <v>148</v>
      </c>
      <c r="D37" s="4" t="s">
        <v>149</v>
      </c>
      <c r="E37" s="4" t="s">
        <v>150</v>
      </c>
      <c r="F37" s="4" t="s">
        <v>6</v>
      </c>
      <c r="G37" s="4" t="s">
        <v>251</v>
      </c>
      <c r="H37" s="4" t="s">
        <v>233</v>
      </c>
      <c r="I37" s="4" t="s">
        <v>41</v>
      </c>
      <c r="J37" s="4">
        <f>VLOOKUP(B37,sql查询!J:Q,2,0)</f>
        <v>25</v>
      </c>
      <c r="K37" s="4">
        <f>VLOOKUP(B37,sql查询!J:Q,3,0)</f>
        <v>1</v>
      </c>
      <c r="L37" s="4">
        <f>VLOOKUP(B37,sql查询!J:Q,4,0)</f>
        <v>385</v>
      </c>
      <c r="M37" s="4">
        <f>VLOOKUP(B37,sql查询!J:Q,5,0)</f>
        <v>36382</v>
      </c>
      <c r="N37" s="4">
        <f>VLOOKUP(B37,sql查询!J:Q,6,0)</f>
        <v>9926</v>
      </c>
      <c r="O37" s="4">
        <f>VLOOKUP(B37,sql查询!J:Q,7,0)</f>
        <v>0</v>
      </c>
      <c r="P37" s="4">
        <f>VLOOKUP(B37,sql查询!J:Q,8,0)</f>
        <v>5</v>
      </c>
    </row>
    <row r="38" spans="1:16" s="3" customFormat="1" ht="39" x14ac:dyDescent="0.3">
      <c r="A38" s="4" t="s">
        <v>91</v>
      </c>
      <c r="B38" s="4">
        <v>164244</v>
      </c>
      <c r="C38" s="4" t="s">
        <v>35</v>
      </c>
      <c r="D38" s="4" t="s">
        <v>35</v>
      </c>
      <c r="E38" s="4" t="s">
        <v>36</v>
      </c>
      <c r="F38" s="4" t="s">
        <v>6</v>
      </c>
      <c r="G38" s="4" t="s">
        <v>252</v>
      </c>
      <c r="H38" s="4" t="s">
        <v>233</v>
      </c>
      <c r="I38" s="4" t="s">
        <v>41</v>
      </c>
      <c r="J38" s="4">
        <f>VLOOKUP(B38,sql查询!J:Q,2,0)</f>
        <v>3504</v>
      </c>
      <c r="K38" s="4">
        <f>VLOOKUP(B38,sql查询!J:Q,3,0)</f>
        <v>6</v>
      </c>
      <c r="L38" s="4">
        <f>VLOOKUP(B38,sql查询!J:Q,4,0)</f>
        <v>129</v>
      </c>
      <c r="M38" s="4">
        <f>VLOOKUP(B38,sql查询!J:Q,5,0)</f>
        <v>16914</v>
      </c>
      <c r="N38" s="4">
        <f>VLOOKUP(B38,sql查询!J:Q,6,0)</f>
        <v>286994</v>
      </c>
      <c r="O38" s="4">
        <f>VLOOKUP(B38,sql查询!J:Q,7,0)</f>
        <v>1</v>
      </c>
      <c r="P38" s="4">
        <f>VLOOKUP(B38,sql查询!J:Q,8,0)</f>
        <v>5</v>
      </c>
    </row>
    <row r="39" spans="1:16" s="3" customFormat="1" ht="14.5" x14ac:dyDescent="0.3">
      <c r="A39" s="4" t="s">
        <v>72</v>
      </c>
      <c r="B39" s="4">
        <v>164244</v>
      </c>
      <c r="C39" s="4" t="s">
        <v>35</v>
      </c>
      <c r="D39" s="4" t="s">
        <v>35</v>
      </c>
      <c r="E39" s="4" t="s">
        <v>36</v>
      </c>
      <c r="F39" s="4" t="s">
        <v>6</v>
      </c>
      <c r="G39" s="4" t="s">
        <v>253</v>
      </c>
      <c r="H39" s="4" t="s">
        <v>254</v>
      </c>
      <c r="I39" s="4" t="s">
        <v>41</v>
      </c>
      <c r="J39" s="4">
        <f>VLOOKUP(B39,sql查询!J:Q,2,0)</f>
        <v>3504</v>
      </c>
      <c r="K39" s="4">
        <f>VLOOKUP(B39,sql查询!J:Q,3,0)</f>
        <v>6</v>
      </c>
      <c r="L39" s="4">
        <f>VLOOKUP(B39,sql查询!J:Q,4,0)</f>
        <v>129</v>
      </c>
      <c r="M39" s="4">
        <f>VLOOKUP(B39,sql查询!J:Q,5,0)</f>
        <v>16914</v>
      </c>
      <c r="N39" s="4">
        <f>VLOOKUP(B39,sql查询!J:Q,6,0)</f>
        <v>286994</v>
      </c>
      <c r="O39" s="4">
        <f>VLOOKUP(B39,sql查询!J:Q,7,0)</f>
        <v>1</v>
      </c>
      <c r="P39" s="4">
        <f>VLOOKUP(B39,sql查询!J:Q,8,0)</f>
        <v>5</v>
      </c>
    </row>
    <row r="40" spans="1:16" s="3" customFormat="1" ht="39" x14ac:dyDescent="0.3">
      <c r="A40" s="4" t="s">
        <v>91</v>
      </c>
      <c r="B40" s="4">
        <v>434744</v>
      </c>
      <c r="C40" s="4" t="s">
        <v>53</v>
      </c>
      <c r="D40" s="4" t="s">
        <v>54</v>
      </c>
      <c r="E40" s="4" t="s">
        <v>55</v>
      </c>
      <c r="F40" s="4" t="s">
        <v>6</v>
      </c>
      <c r="G40" s="4" t="s">
        <v>255</v>
      </c>
      <c r="H40" s="4" t="s">
        <v>254</v>
      </c>
      <c r="I40" s="4" t="s">
        <v>41</v>
      </c>
      <c r="J40" s="4">
        <f>VLOOKUP(B40,sql查询!J:Q,2,0)</f>
        <v>1</v>
      </c>
      <c r="K40" s="4" t="str">
        <f>VLOOKUP(B40,sql查询!J:Q,3,0)</f>
        <v>NULL</v>
      </c>
      <c r="L40" s="4">
        <f>VLOOKUP(B40,sql查询!J:Q,4,0)</f>
        <v>70</v>
      </c>
      <c r="M40" s="4">
        <f>VLOOKUP(B40,sql查询!J:Q,5,0)</f>
        <v>2489</v>
      </c>
      <c r="N40" s="4">
        <f>VLOOKUP(B40,sql查询!J:Q,6,0)</f>
        <v>32003</v>
      </c>
      <c r="O40" s="4">
        <f>VLOOKUP(B40,sql查询!J:Q,7,0)</f>
        <v>0</v>
      </c>
      <c r="P40" s="4">
        <f>VLOOKUP(B40,sql查询!J:Q,8,0)</f>
        <v>5</v>
      </c>
    </row>
    <row r="41" spans="1:16" s="3" customFormat="1" ht="14.5" x14ac:dyDescent="0.3">
      <c r="A41" s="4" t="s">
        <v>92</v>
      </c>
      <c r="B41" s="4">
        <v>222</v>
      </c>
      <c r="C41" s="4" t="s">
        <v>75</v>
      </c>
      <c r="D41" s="4" t="s">
        <v>76</v>
      </c>
      <c r="E41" s="4" t="s">
        <v>77</v>
      </c>
      <c r="F41" s="4" t="s">
        <v>6</v>
      </c>
      <c r="G41" s="4" t="s">
        <v>256</v>
      </c>
      <c r="H41" s="4" t="s">
        <v>254</v>
      </c>
      <c r="I41" s="4" t="s">
        <v>41</v>
      </c>
      <c r="J41" s="4">
        <f>VLOOKUP(B41,sql查询!J:Q,2,0)</f>
        <v>2</v>
      </c>
      <c r="K41" s="4" t="str">
        <f>VLOOKUP(B41,sql查询!J:Q,3,0)</f>
        <v>NULL</v>
      </c>
      <c r="L41" s="4">
        <f>VLOOKUP(B41,sql查询!J:Q,4,0)</f>
        <v>2166</v>
      </c>
      <c r="M41" s="4">
        <f>VLOOKUP(B41,sql查询!J:Q,5,0)</f>
        <v>79398</v>
      </c>
      <c r="N41" s="4">
        <f>VLOOKUP(B41,sql查询!J:Q,6,0)</f>
        <v>4891</v>
      </c>
      <c r="O41" s="4">
        <f>VLOOKUP(B41,sql查询!J:Q,7,0)</f>
        <v>1</v>
      </c>
      <c r="P41" s="4">
        <f>VLOOKUP(B41,sql查询!J:Q,8,0)</f>
        <v>5</v>
      </c>
    </row>
    <row r="42" spans="1:16" s="3" customFormat="1" ht="14.5" x14ac:dyDescent="0.3">
      <c r="A42" s="4" t="s">
        <v>92</v>
      </c>
      <c r="B42" s="4">
        <v>222</v>
      </c>
      <c r="C42" s="4" t="s">
        <v>75</v>
      </c>
      <c r="D42" s="4" t="s">
        <v>76</v>
      </c>
      <c r="E42" s="4" t="s">
        <v>77</v>
      </c>
      <c r="F42" s="4" t="s">
        <v>6</v>
      </c>
      <c r="G42" s="4" t="s">
        <v>257</v>
      </c>
      <c r="H42" s="4" t="s">
        <v>254</v>
      </c>
      <c r="I42" s="4" t="s">
        <v>41</v>
      </c>
      <c r="J42" s="4">
        <f>VLOOKUP(B42,sql查询!J:Q,2,0)</f>
        <v>2</v>
      </c>
      <c r="K42" s="4" t="str">
        <f>VLOOKUP(B42,sql查询!J:Q,3,0)</f>
        <v>NULL</v>
      </c>
      <c r="L42" s="4">
        <f>VLOOKUP(B42,sql查询!J:Q,4,0)</f>
        <v>2166</v>
      </c>
      <c r="M42" s="4">
        <f>VLOOKUP(B42,sql查询!J:Q,5,0)</f>
        <v>79398</v>
      </c>
      <c r="N42" s="4">
        <f>VLOOKUP(B42,sql查询!J:Q,6,0)</f>
        <v>4891</v>
      </c>
      <c r="O42" s="4">
        <f>VLOOKUP(B42,sql查询!J:Q,7,0)</f>
        <v>1</v>
      </c>
      <c r="P42" s="4">
        <f>VLOOKUP(B42,sql查询!J:Q,8,0)</f>
        <v>5</v>
      </c>
    </row>
    <row r="43" spans="1:16" s="3" customFormat="1" ht="14.5" x14ac:dyDescent="0.3">
      <c r="A43" s="4" t="s">
        <v>93</v>
      </c>
      <c r="B43" s="4">
        <v>164244</v>
      </c>
      <c r="C43" s="4" t="s">
        <v>35</v>
      </c>
      <c r="D43" s="4" t="s">
        <v>35</v>
      </c>
      <c r="E43" s="4" t="s">
        <v>36</v>
      </c>
      <c r="F43" s="4" t="s">
        <v>6</v>
      </c>
      <c r="G43" s="4" t="s">
        <v>258</v>
      </c>
      <c r="H43" s="4" t="s">
        <v>254</v>
      </c>
      <c r="I43" s="4" t="s">
        <v>41</v>
      </c>
      <c r="J43" s="4">
        <f>VLOOKUP(B43,sql查询!J:Q,2,0)</f>
        <v>3504</v>
      </c>
      <c r="K43" s="4">
        <f>VLOOKUP(B43,sql查询!J:Q,3,0)</f>
        <v>6</v>
      </c>
      <c r="L43" s="4">
        <f>VLOOKUP(B43,sql查询!J:Q,4,0)</f>
        <v>129</v>
      </c>
      <c r="M43" s="4">
        <f>VLOOKUP(B43,sql查询!J:Q,5,0)</f>
        <v>16914</v>
      </c>
      <c r="N43" s="4">
        <f>VLOOKUP(B43,sql查询!J:Q,6,0)</f>
        <v>286994</v>
      </c>
      <c r="O43" s="4">
        <f>VLOOKUP(B43,sql查询!J:Q,7,0)</f>
        <v>1</v>
      </c>
      <c r="P43" s="4">
        <f>VLOOKUP(B43,sql查询!J:Q,8,0)</f>
        <v>5</v>
      </c>
    </row>
    <row r="44" spans="1:16" s="3" customFormat="1" ht="14.5" x14ac:dyDescent="0.3">
      <c r="A44" s="4" t="s">
        <v>89</v>
      </c>
      <c r="B44" s="4">
        <v>222</v>
      </c>
      <c r="C44" s="4" t="s">
        <v>75</v>
      </c>
      <c r="D44" s="4" t="s">
        <v>76</v>
      </c>
      <c r="E44" s="4" t="s">
        <v>77</v>
      </c>
      <c r="F44" s="4" t="s">
        <v>6</v>
      </c>
      <c r="G44" s="4" t="s">
        <v>259</v>
      </c>
      <c r="H44" s="4" t="s">
        <v>254</v>
      </c>
      <c r="I44" s="4" t="s">
        <v>41</v>
      </c>
      <c r="J44" s="4">
        <f>VLOOKUP(B44,sql查询!J:Q,2,0)</f>
        <v>2</v>
      </c>
      <c r="K44" s="4" t="str">
        <f>VLOOKUP(B44,sql查询!J:Q,3,0)</f>
        <v>NULL</v>
      </c>
      <c r="L44" s="4">
        <f>VLOOKUP(B44,sql查询!J:Q,4,0)</f>
        <v>2166</v>
      </c>
      <c r="M44" s="4">
        <f>VLOOKUP(B44,sql查询!J:Q,5,0)</f>
        <v>79398</v>
      </c>
      <c r="N44" s="4">
        <f>VLOOKUP(B44,sql查询!J:Q,6,0)</f>
        <v>4891</v>
      </c>
      <c r="O44" s="4">
        <f>VLOOKUP(B44,sql查询!J:Q,7,0)</f>
        <v>1</v>
      </c>
      <c r="P44" s="4">
        <f>VLOOKUP(B44,sql查询!J:Q,8,0)</f>
        <v>5</v>
      </c>
    </row>
    <row r="45" spans="1:16" s="3" customFormat="1" ht="14.5" x14ac:dyDescent="0.3">
      <c r="A45" s="4" t="s">
        <v>90</v>
      </c>
      <c r="B45" s="4">
        <v>222</v>
      </c>
      <c r="C45" s="4" t="s">
        <v>75</v>
      </c>
      <c r="D45" s="4" t="s">
        <v>76</v>
      </c>
      <c r="E45" s="4" t="s">
        <v>77</v>
      </c>
      <c r="F45" s="4" t="s">
        <v>6</v>
      </c>
      <c r="G45" s="4" t="s">
        <v>260</v>
      </c>
      <c r="H45" s="4" t="s">
        <v>254</v>
      </c>
      <c r="I45" s="4" t="s">
        <v>41</v>
      </c>
      <c r="J45" s="4">
        <f>VLOOKUP(B45,sql查询!J:Q,2,0)</f>
        <v>2</v>
      </c>
      <c r="K45" s="4" t="str">
        <f>VLOOKUP(B45,sql查询!J:Q,3,0)</f>
        <v>NULL</v>
      </c>
      <c r="L45" s="4">
        <f>VLOOKUP(B45,sql查询!J:Q,4,0)</f>
        <v>2166</v>
      </c>
      <c r="M45" s="4">
        <f>VLOOKUP(B45,sql查询!J:Q,5,0)</f>
        <v>79398</v>
      </c>
      <c r="N45" s="4">
        <f>VLOOKUP(B45,sql查询!J:Q,6,0)</f>
        <v>4891</v>
      </c>
      <c r="O45" s="4">
        <f>VLOOKUP(B45,sql查询!J:Q,7,0)</f>
        <v>1</v>
      </c>
      <c r="P45" s="4">
        <f>VLOOKUP(B45,sql查询!J:Q,8,0)</f>
        <v>5</v>
      </c>
    </row>
    <row r="46" spans="1:16" s="3" customFormat="1" ht="14.5" x14ac:dyDescent="0.3">
      <c r="A46" s="4" t="s">
        <v>90</v>
      </c>
      <c r="B46" s="4">
        <v>222</v>
      </c>
      <c r="C46" s="4" t="s">
        <v>75</v>
      </c>
      <c r="D46" s="4" t="s">
        <v>76</v>
      </c>
      <c r="E46" s="4" t="s">
        <v>77</v>
      </c>
      <c r="F46" s="4" t="s">
        <v>6</v>
      </c>
      <c r="G46" s="4" t="s">
        <v>261</v>
      </c>
      <c r="H46" s="4" t="s">
        <v>254</v>
      </c>
      <c r="I46" s="4" t="s">
        <v>41</v>
      </c>
      <c r="J46" s="4">
        <f>VLOOKUP(B46,sql查询!J:Q,2,0)</f>
        <v>2</v>
      </c>
      <c r="K46" s="4" t="str">
        <f>VLOOKUP(B46,sql查询!J:Q,3,0)</f>
        <v>NULL</v>
      </c>
      <c r="L46" s="4">
        <f>VLOOKUP(B46,sql查询!J:Q,4,0)</f>
        <v>2166</v>
      </c>
      <c r="M46" s="4">
        <f>VLOOKUP(B46,sql查询!J:Q,5,0)</f>
        <v>79398</v>
      </c>
      <c r="N46" s="4">
        <f>VLOOKUP(B46,sql查询!J:Q,6,0)</f>
        <v>4891</v>
      </c>
      <c r="O46" s="4">
        <f>VLOOKUP(B46,sql查询!J:Q,7,0)</f>
        <v>1</v>
      </c>
      <c r="P46" s="4">
        <f>VLOOKUP(B46,sql查询!J:Q,8,0)</f>
        <v>5</v>
      </c>
    </row>
    <row r="47" spans="1:16" s="3" customFormat="1" ht="14.5" x14ac:dyDescent="0.3">
      <c r="A47" s="4" t="s">
        <v>87</v>
      </c>
      <c r="B47" s="4">
        <v>85001</v>
      </c>
      <c r="C47" s="4" t="s">
        <v>151</v>
      </c>
      <c r="D47" s="4" t="s">
        <v>152</v>
      </c>
      <c r="E47" s="4" t="s">
        <v>153</v>
      </c>
      <c r="F47" s="4" t="s">
        <v>6</v>
      </c>
      <c r="G47" s="4" t="s">
        <v>262</v>
      </c>
      <c r="H47" s="4" t="s">
        <v>254</v>
      </c>
      <c r="I47" s="4" t="s">
        <v>41</v>
      </c>
      <c r="J47" s="4">
        <f>VLOOKUP(B47,sql查询!J:Q,2,0)</f>
        <v>11</v>
      </c>
      <c r="K47" s="4">
        <f>VLOOKUP(B47,sql查询!J:Q,3,0)</f>
        <v>1</v>
      </c>
      <c r="L47" s="4">
        <f>VLOOKUP(B47,sql查询!J:Q,4,0)</f>
        <v>66</v>
      </c>
      <c r="M47" s="4">
        <f>VLOOKUP(B47,sql查询!J:Q,5,0)</f>
        <v>15797</v>
      </c>
      <c r="N47" s="4">
        <f>VLOOKUP(B47,sql查询!J:Q,6,0)</f>
        <v>7108</v>
      </c>
      <c r="O47" s="4">
        <f>VLOOKUP(B47,sql查询!J:Q,7,0)</f>
        <v>0</v>
      </c>
      <c r="P47" s="4">
        <f>VLOOKUP(B47,sql查询!J:Q,8,0)</f>
        <v>3</v>
      </c>
    </row>
    <row r="48" spans="1:16" s="3" customFormat="1" ht="14.5" x14ac:dyDescent="0.3">
      <c r="A48" s="4" t="s">
        <v>89</v>
      </c>
      <c r="B48" s="4">
        <v>92427</v>
      </c>
      <c r="C48" s="4" t="s">
        <v>25</v>
      </c>
      <c r="D48" s="4" t="s">
        <v>26</v>
      </c>
      <c r="E48" s="4" t="s">
        <v>27</v>
      </c>
      <c r="F48" s="4" t="s">
        <v>6</v>
      </c>
      <c r="G48" s="4" t="s">
        <v>263</v>
      </c>
      <c r="H48" s="4" t="s">
        <v>254</v>
      </c>
      <c r="I48" s="4" t="s">
        <v>41</v>
      </c>
      <c r="J48" s="4">
        <f>VLOOKUP(B48,sql查询!J:Q,2,0)</f>
        <v>130</v>
      </c>
      <c r="K48" s="4">
        <f>VLOOKUP(B48,sql查询!J:Q,3,0)</f>
        <v>45</v>
      </c>
      <c r="L48" s="4">
        <f>VLOOKUP(B48,sql查询!J:Q,4,0)</f>
        <v>107</v>
      </c>
      <c r="M48" s="4">
        <f>VLOOKUP(B48,sql查询!J:Q,5,0)</f>
        <v>1847</v>
      </c>
      <c r="N48" s="4">
        <f>VLOOKUP(B48,sql查询!J:Q,6,0)</f>
        <v>32463</v>
      </c>
      <c r="O48" s="4">
        <f>VLOOKUP(B48,sql查询!J:Q,7,0)</f>
        <v>0</v>
      </c>
      <c r="P48" s="4">
        <f>VLOOKUP(B48,sql查询!J:Q,8,0)</f>
        <v>5</v>
      </c>
    </row>
    <row r="49" spans="1:16" s="3" customFormat="1" ht="14.5" x14ac:dyDescent="0.3">
      <c r="A49" s="4" t="s">
        <v>72</v>
      </c>
      <c r="B49" s="4">
        <v>164244</v>
      </c>
      <c r="C49" s="4" t="s">
        <v>35</v>
      </c>
      <c r="D49" s="4" t="s">
        <v>35</v>
      </c>
      <c r="E49" s="4" t="s">
        <v>36</v>
      </c>
      <c r="F49" s="4" t="s">
        <v>6</v>
      </c>
      <c r="G49" s="4" t="s">
        <v>264</v>
      </c>
      <c r="H49" s="4" t="s">
        <v>254</v>
      </c>
      <c r="I49" s="4" t="s">
        <v>41</v>
      </c>
      <c r="J49" s="4">
        <f>VLOOKUP(B49,sql查询!J:Q,2,0)</f>
        <v>3504</v>
      </c>
      <c r="K49" s="4">
        <f>VLOOKUP(B49,sql查询!J:Q,3,0)</f>
        <v>6</v>
      </c>
      <c r="L49" s="4">
        <f>VLOOKUP(B49,sql查询!J:Q,4,0)</f>
        <v>129</v>
      </c>
      <c r="M49" s="4">
        <f>VLOOKUP(B49,sql查询!J:Q,5,0)</f>
        <v>16914</v>
      </c>
      <c r="N49" s="4">
        <f>VLOOKUP(B49,sql查询!J:Q,6,0)</f>
        <v>286994</v>
      </c>
      <c r="O49" s="4">
        <f>VLOOKUP(B49,sql查询!J:Q,7,0)</f>
        <v>1</v>
      </c>
      <c r="P49" s="4">
        <f>VLOOKUP(B49,sql查询!J:Q,8,0)</f>
        <v>5</v>
      </c>
    </row>
    <row r="50" spans="1:16" s="3" customFormat="1" ht="14.5" x14ac:dyDescent="0.3">
      <c r="A50" s="4" t="s">
        <v>72</v>
      </c>
      <c r="B50" s="4">
        <v>164244</v>
      </c>
      <c r="C50" s="4" t="s">
        <v>35</v>
      </c>
      <c r="D50" s="4" t="s">
        <v>35</v>
      </c>
      <c r="E50" s="4" t="s">
        <v>36</v>
      </c>
      <c r="F50" s="4" t="s">
        <v>6</v>
      </c>
      <c r="G50" s="4" t="s">
        <v>265</v>
      </c>
      <c r="H50" s="4" t="s">
        <v>254</v>
      </c>
      <c r="I50" s="4" t="s">
        <v>41</v>
      </c>
      <c r="J50" s="4">
        <f>VLOOKUP(B50,sql查询!J:Q,2,0)</f>
        <v>3504</v>
      </c>
      <c r="K50" s="4">
        <f>VLOOKUP(B50,sql查询!J:Q,3,0)</f>
        <v>6</v>
      </c>
      <c r="L50" s="4">
        <f>VLOOKUP(B50,sql查询!J:Q,4,0)</f>
        <v>129</v>
      </c>
      <c r="M50" s="4">
        <f>VLOOKUP(B50,sql查询!J:Q,5,0)</f>
        <v>16914</v>
      </c>
      <c r="N50" s="4">
        <f>VLOOKUP(B50,sql查询!J:Q,6,0)</f>
        <v>286994</v>
      </c>
      <c r="O50" s="4">
        <f>VLOOKUP(B50,sql查询!J:Q,7,0)</f>
        <v>1</v>
      </c>
      <c r="P50" s="4">
        <f>VLOOKUP(B50,sql查询!J:Q,8,0)</f>
        <v>5</v>
      </c>
    </row>
    <row r="51" spans="1:16" s="3" customFormat="1" ht="14.5" x14ac:dyDescent="0.3">
      <c r="A51" s="4" t="s">
        <v>81</v>
      </c>
      <c r="B51" s="4">
        <v>68335</v>
      </c>
      <c r="C51" s="4" t="s">
        <v>154</v>
      </c>
      <c r="D51" s="4" t="s">
        <v>155</v>
      </c>
      <c r="E51" s="4" t="s">
        <v>56</v>
      </c>
      <c r="F51" s="4" t="s">
        <v>6</v>
      </c>
      <c r="G51" s="4" t="s">
        <v>266</v>
      </c>
      <c r="H51" s="4" t="s">
        <v>254</v>
      </c>
      <c r="I51" s="4" t="s">
        <v>41</v>
      </c>
      <c r="J51" s="4">
        <f>VLOOKUP(B51,sql查询!J:Q,2,0)</f>
        <v>12</v>
      </c>
      <c r="K51" s="4" t="str">
        <f>VLOOKUP(B51,sql查询!J:Q,3,0)</f>
        <v>NULL</v>
      </c>
      <c r="L51" s="4">
        <f>VLOOKUP(B51,sql查询!J:Q,4,0)</f>
        <v>5</v>
      </c>
      <c r="M51" s="4">
        <f>VLOOKUP(B51,sql查询!J:Q,5,0)</f>
        <v>9491</v>
      </c>
      <c r="N51" s="4">
        <f>VLOOKUP(B51,sql查询!J:Q,6,0)</f>
        <v>80161</v>
      </c>
      <c r="O51" s="4">
        <f>VLOOKUP(B51,sql查询!J:Q,7,0)</f>
        <v>0</v>
      </c>
      <c r="P51" s="4">
        <f>VLOOKUP(B51,sql查询!J:Q,8,0)</f>
        <v>5</v>
      </c>
    </row>
    <row r="52" spans="1:16" s="3" customFormat="1" ht="14.5" x14ac:dyDescent="0.3">
      <c r="A52" s="4" t="s">
        <v>93</v>
      </c>
      <c r="B52" s="4">
        <v>164244</v>
      </c>
      <c r="C52" s="4" t="s">
        <v>35</v>
      </c>
      <c r="D52" s="4" t="s">
        <v>35</v>
      </c>
      <c r="E52" s="4" t="s">
        <v>36</v>
      </c>
      <c r="F52" s="4" t="s">
        <v>6</v>
      </c>
      <c r="G52" s="4" t="s">
        <v>267</v>
      </c>
      <c r="H52" s="4" t="s">
        <v>254</v>
      </c>
      <c r="I52" s="4" t="s">
        <v>41</v>
      </c>
      <c r="J52" s="4">
        <f>VLOOKUP(B52,sql查询!J:Q,2,0)</f>
        <v>3504</v>
      </c>
      <c r="K52" s="4">
        <f>VLOOKUP(B52,sql查询!J:Q,3,0)</f>
        <v>6</v>
      </c>
      <c r="L52" s="4">
        <f>VLOOKUP(B52,sql查询!J:Q,4,0)</f>
        <v>129</v>
      </c>
      <c r="M52" s="4">
        <f>VLOOKUP(B52,sql查询!J:Q,5,0)</f>
        <v>16914</v>
      </c>
      <c r="N52" s="4">
        <f>VLOOKUP(B52,sql查询!J:Q,6,0)</f>
        <v>286994</v>
      </c>
      <c r="O52" s="4">
        <f>VLOOKUP(B52,sql查询!J:Q,7,0)</f>
        <v>1</v>
      </c>
      <c r="P52" s="4">
        <f>VLOOKUP(B52,sql查询!J:Q,8,0)</f>
        <v>5</v>
      </c>
    </row>
    <row r="53" spans="1:16" s="3" customFormat="1" ht="39" x14ac:dyDescent="0.3">
      <c r="A53" s="4" t="s">
        <v>91</v>
      </c>
      <c r="B53" s="4">
        <v>164244</v>
      </c>
      <c r="C53" s="4" t="s">
        <v>35</v>
      </c>
      <c r="D53" s="4" t="s">
        <v>35</v>
      </c>
      <c r="E53" s="4" t="s">
        <v>36</v>
      </c>
      <c r="F53" s="4" t="s">
        <v>6</v>
      </c>
      <c r="G53" s="4" t="s">
        <v>268</v>
      </c>
      <c r="H53" s="4" t="s">
        <v>254</v>
      </c>
      <c r="I53" s="4" t="s">
        <v>41</v>
      </c>
      <c r="J53" s="4">
        <f>VLOOKUP(B53,sql查询!J:Q,2,0)</f>
        <v>3504</v>
      </c>
      <c r="K53" s="4">
        <f>VLOOKUP(B53,sql查询!J:Q,3,0)</f>
        <v>6</v>
      </c>
      <c r="L53" s="4">
        <f>VLOOKUP(B53,sql查询!J:Q,4,0)</f>
        <v>129</v>
      </c>
      <c r="M53" s="4">
        <f>VLOOKUP(B53,sql查询!J:Q,5,0)</f>
        <v>16914</v>
      </c>
      <c r="N53" s="4">
        <f>VLOOKUP(B53,sql查询!J:Q,6,0)</f>
        <v>286994</v>
      </c>
      <c r="O53" s="4">
        <f>VLOOKUP(B53,sql查询!J:Q,7,0)</f>
        <v>1</v>
      </c>
      <c r="P53" s="4">
        <f>VLOOKUP(B53,sql查询!J:Q,8,0)</f>
        <v>5</v>
      </c>
    </row>
    <row r="54" spans="1:16" s="3" customFormat="1" ht="39" x14ac:dyDescent="0.3">
      <c r="A54" s="4" t="s">
        <v>91</v>
      </c>
      <c r="B54" s="4">
        <v>164244</v>
      </c>
      <c r="C54" s="4" t="s">
        <v>35</v>
      </c>
      <c r="D54" s="4" t="s">
        <v>35</v>
      </c>
      <c r="E54" s="4" t="s">
        <v>36</v>
      </c>
      <c r="F54" s="4" t="s">
        <v>6</v>
      </c>
      <c r="G54" s="4" t="s">
        <v>269</v>
      </c>
      <c r="H54" s="4" t="s">
        <v>254</v>
      </c>
      <c r="I54" s="4" t="s">
        <v>41</v>
      </c>
      <c r="J54" s="4">
        <f>VLOOKUP(B54,sql查询!J:Q,2,0)</f>
        <v>3504</v>
      </c>
      <c r="K54" s="4">
        <f>VLOOKUP(B54,sql查询!J:Q,3,0)</f>
        <v>6</v>
      </c>
      <c r="L54" s="4">
        <f>VLOOKUP(B54,sql查询!J:Q,4,0)</f>
        <v>129</v>
      </c>
      <c r="M54" s="4">
        <f>VLOOKUP(B54,sql查询!J:Q,5,0)</f>
        <v>16914</v>
      </c>
      <c r="N54" s="4">
        <f>VLOOKUP(B54,sql查询!J:Q,6,0)</f>
        <v>286994</v>
      </c>
      <c r="O54" s="4">
        <f>VLOOKUP(B54,sql查询!J:Q,7,0)</f>
        <v>1</v>
      </c>
      <c r="P54" s="4">
        <f>VLOOKUP(B54,sql查询!J:Q,8,0)</f>
        <v>5</v>
      </c>
    </row>
    <row r="55" spans="1:16" s="3" customFormat="1" ht="14.5" x14ac:dyDescent="0.3">
      <c r="A55" s="4" t="s">
        <v>93</v>
      </c>
      <c r="B55" s="4">
        <v>164244</v>
      </c>
      <c r="C55" s="4" t="s">
        <v>35</v>
      </c>
      <c r="D55" s="4" t="s">
        <v>35</v>
      </c>
      <c r="E55" s="4" t="s">
        <v>36</v>
      </c>
      <c r="F55" s="4" t="s">
        <v>6</v>
      </c>
      <c r="G55" s="4" t="s">
        <v>270</v>
      </c>
      <c r="H55" s="4" t="s">
        <v>254</v>
      </c>
      <c r="I55" s="4" t="s">
        <v>41</v>
      </c>
      <c r="J55" s="4">
        <f>VLOOKUP(B55,sql查询!J:Q,2,0)</f>
        <v>3504</v>
      </c>
      <c r="K55" s="4">
        <f>VLOOKUP(B55,sql查询!J:Q,3,0)</f>
        <v>6</v>
      </c>
      <c r="L55" s="4">
        <f>VLOOKUP(B55,sql查询!J:Q,4,0)</f>
        <v>129</v>
      </c>
      <c r="M55" s="4">
        <f>VLOOKUP(B55,sql查询!J:Q,5,0)</f>
        <v>16914</v>
      </c>
      <c r="N55" s="4">
        <f>VLOOKUP(B55,sql查询!J:Q,6,0)</f>
        <v>286994</v>
      </c>
      <c r="O55" s="4">
        <f>VLOOKUP(B55,sql查询!J:Q,7,0)</f>
        <v>1</v>
      </c>
      <c r="P55" s="4">
        <f>VLOOKUP(B55,sql查询!J:Q,8,0)</f>
        <v>5</v>
      </c>
    </row>
    <row r="56" spans="1:16" s="3" customFormat="1" ht="14.5" x14ac:dyDescent="0.3">
      <c r="A56" s="4" t="s">
        <v>93</v>
      </c>
      <c r="B56" s="4">
        <v>164244</v>
      </c>
      <c r="C56" s="4" t="s">
        <v>35</v>
      </c>
      <c r="D56" s="4" t="s">
        <v>35</v>
      </c>
      <c r="E56" s="4" t="s">
        <v>36</v>
      </c>
      <c r="F56" s="4" t="s">
        <v>6</v>
      </c>
      <c r="G56" s="4" t="s">
        <v>271</v>
      </c>
      <c r="H56" s="4" t="s">
        <v>254</v>
      </c>
      <c r="I56" s="4" t="s">
        <v>41</v>
      </c>
      <c r="J56" s="4">
        <f>VLOOKUP(B56,sql查询!J:Q,2,0)</f>
        <v>3504</v>
      </c>
      <c r="K56" s="4">
        <f>VLOOKUP(B56,sql查询!J:Q,3,0)</f>
        <v>6</v>
      </c>
      <c r="L56" s="4">
        <f>VLOOKUP(B56,sql查询!J:Q,4,0)</f>
        <v>129</v>
      </c>
      <c r="M56" s="4">
        <f>VLOOKUP(B56,sql查询!J:Q,5,0)</f>
        <v>16914</v>
      </c>
      <c r="N56" s="4">
        <f>VLOOKUP(B56,sql查询!J:Q,6,0)</f>
        <v>286994</v>
      </c>
      <c r="O56" s="4">
        <f>VLOOKUP(B56,sql查询!J:Q,7,0)</f>
        <v>1</v>
      </c>
      <c r="P56" s="4">
        <f>VLOOKUP(B56,sql查询!J:Q,8,0)</f>
        <v>5</v>
      </c>
    </row>
    <row r="57" spans="1:16" s="3" customFormat="1" ht="14.5" x14ac:dyDescent="0.3">
      <c r="A57" s="4" t="s">
        <v>90</v>
      </c>
      <c r="B57" s="4">
        <v>574101</v>
      </c>
      <c r="C57" s="4" t="s">
        <v>156</v>
      </c>
      <c r="D57" s="4" t="s">
        <v>157</v>
      </c>
      <c r="E57" s="4" t="s">
        <v>158</v>
      </c>
      <c r="F57" s="4" t="s">
        <v>6</v>
      </c>
      <c r="G57" s="4" t="s">
        <v>272</v>
      </c>
      <c r="H57" s="4" t="s">
        <v>254</v>
      </c>
      <c r="I57" s="4" t="s">
        <v>41</v>
      </c>
      <c r="J57" s="4">
        <f>VLOOKUP(B57,sql查询!J:Q,2,0)</f>
        <v>5</v>
      </c>
      <c r="K57" s="4" t="str">
        <f>VLOOKUP(B57,sql查询!J:Q,3,0)</f>
        <v>NULL</v>
      </c>
      <c r="L57" s="4">
        <f>VLOOKUP(B57,sql查询!J:Q,4,0)</f>
        <v>2</v>
      </c>
      <c r="M57" s="4">
        <f>VLOOKUP(B57,sql查询!J:Q,5,0)</f>
        <v>1177</v>
      </c>
      <c r="N57" s="4">
        <f>VLOOKUP(B57,sql查询!J:Q,6,0)</f>
        <v>15566</v>
      </c>
      <c r="O57" s="4">
        <f>VLOOKUP(B57,sql查询!J:Q,7,0)</f>
        <v>0</v>
      </c>
      <c r="P57" s="4">
        <f>VLOOKUP(B57,sql查询!J:Q,8,0)</f>
        <v>2</v>
      </c>
    </row>
    <row r="58" spans="1:16" s="3" customFormat="1" ht="14.5" x14ac:dyDescent="0.3">
      <c r="A58" s="4" t="s">
        <v>85</v>
      </c>
      <c r="B58" s="4">
        <v>313992</v>
      </c>
      <c r="C58" s="4" t="s">
        <v>159</v>
      </c>
      <c r="D58" s="4" t="s">
        <v>160</v>
      </c>
      <c r="E58" s="4" t="s">
        <v>161</v>
      </c>
      <c r="F58" s="4" t="s">
        <v>6</v>
      </c>
      <c r="G58" s="4" t="s">
        <v>273</v>
      </c>
      <c r="H58" s="4" t="s">
        <v>254</v>
      </c>
      <c r="I58" s="4" t="s">
        <v>41</v>
      </c>
      <c r="J58" s="4">
        <f>VLOOKUP(B58,sql查询!J:Q,2,0)</f>
        <v>6</v>
      </c>
      <c r="K58" s="4" t="str">
        <f>VLOOKUP(B58,sql查询!J:Q,3,0)</f>
        <v>NULL</v>
      </c>
      <c r="L58" s="4" t="str">
        <f>VLOOKUP(B58,sql查询!J:Q,4,0)</f>
        <v>NULL</v>
      </c>
      <c r="M58" s="4">
        <f>VLOOKUP(B58,sql查询!J:Q,5,0)</f>
        <v>6183</v>
      </c>
      <c r="N58" s="4">
        <f>VLOOKUP(B58,sql查询!J:Q,6,0)</f>
        <v>30255</v>
      </c>
      <c r="O58" s="4">
        <f>VLOOKUP(B58,sql查询!J:Q,7,0)</f>
        <v>0</v>
      </c>
      <c r="P58" s="4">
        <f>VLOOKUP(B58,sql查询!J:Q,8,0)</f>
        <v>2</v>
      </c>
    </row>
    <row r="59" spans="1:16" s="3" customFormat="1" ht="14.5" x14ac:dyDescent="0.3">
      <c r="A59" s="4" t="s">
        <v>90</v>
      </c>
      <c r="B59" s="4">
        <v>269745</v>
      </c>
      <c r="C59" s="4" t="s">
        <v>162</v>
      </c>
      <c r="D59" s="4" t="s">
        <v>163</v>
      </c>
      <c r="E59" s="4" t="s">
        <v>164</v>
      </c>
      <c r="F59" s="4" t="s">
        <v>6</v>
      </c>
      <c r="G59" s="4" t="s">
        <v>274</v>
      </c>
      <c r="H59" s="4" t="s">
        <v>275</v>
      </c>
      <c r="I59" s="4" t="s">
        <v>41</v>
      </c>
      <c r="J59" s="4" t="str">
        <f>VLOOKUP(B59,sql查询!J:Q,2,0)</f>
        <v>NULL</v>
      </c>
      <c r="K59" s="4" t="str">
        <f>VLOOKUP(B59,sql查询!J:Q,3,0)</f>
        <v>NULL</v>
      </c>
      <c r="L59" s="4">
        <f>VLOOKUP(B59,sql查询!J:Q,4,0)</f>
        <v>72</v>
      </c>
      <c r="M59" s="4">
        <f>VLOOKUP(B59,sql查询!J:Q,5,0)</f>
        <v>3501</v>
      </c>
      <c r="N59" s="4">
        <f>VLOOKUP(B59,sql查询!J:Q,6,0)</f>
        <v>1163</v>
      </c>
      <c r="O59" s="4">
        <f>VLOOKUP(B59,sql查询!J:Q,7,0)</f>
        <v>0</v>
      </c>
      <c r="P59" s="4">
        <f>VLOOKUP(B59,sql查询!J:Q,8,0)</f>
        <v>2</v>
      </c>
    </row>
    <row r="60" spans="1:16" s="3" customFormat="1" ht="39" x14ac:dyDescent="0.3">
      <c r="A60" s="4" t="s">
        <v>91</v>
      </c>
      <c r="B60" s="4">
        <v>314438</v>
      </c>
      <c r="C60" s="4" t="s">
        <v>165</v>
      </c>
      <c r="D60" s="4" t="s">
        <v>166</v>
      </c>
      <c r="E60" s="4" t="s">
        <v>167</v>
      </c>
      <c r="F60" s="4" t="s">
        <v>6</v>
      </c>
      <c r="G60" s="4" t="s">
        <v>276</v>
      </c>
      <c r="H60" s="4" t="s">
        <v>275</v>
      </c>
      <c r="I60" s="4" t="s">
        <v>41</v>
      </c>
      <c r="J60" s="4">
        <f>VLOOKUP(B60,sql查询!J:Q,2,0)</f>
        <v>3</v>
      </c>
      <c r="K60" s="4" t="str">
        <f>VLOOKUP(B60,sql查询!J:Q,3,0)</f>
        <v>NULL</v>
      </c>
      <c r="L60" s="4">
        <f>VLOOKUP(B60,sql查询!J:Q,4,0)</f>
        <v>2</v>
      </c>
      <c r="M60" s="4">
        <f>VLOOKUP(B60,sql查询!J:Q,5,0)</f>
        <v>6559</v>
      </c>
      <c r="N60" s="4">
        <f>VLOOKUP(B60,sql查询!J:Q,6,0)</f>
        <v>34256</v>
      </c>
      <c r="O60" s="4">
        <f>VLOOKUP(B60,sql查询!J:Q,7,0)</f>
        <v>0</v>
      </c>
      <c r="P60" s="4">
        <f>VLOOKUP(B60,sql查询!J:Q,8,0)</f>
        <v>2</v>
      </c>
    </row>
    <row r="61" spans="1:16" s="3" customFormat="1" ht="14.5" x14ac:dyDescent="0.3">
      <c r="A61" s="4" t="s">
        <v>84</v>
      </c>
      <c r="B61" s="4">
        <v>314438</v>
      </c>
      <c r="C61" s="4" t="s">
        <v>165</v>
      </c>
      <c r="D61" s="4" t="s">
        <v>166</v>
      </c>
      <c r="E61" s="4" t="s">
        <v>167</v>
      </c>
      <c r="F61" s="4" t="s">
        <v>6</v>
      </c>
      <c r="G61" s="4" t="s">
        <v>277</v>
      </c>
      <c r="H61" s="4" t="s">
        <v>275</v>
      </c>
      <c r="I61" s="4" t="s">
        <v>41</v>
      </c>
      <c r="J61" s="4">
        <f>VLOOKUP(B61,sql查询!J:Q,2,0)</f>
        <v>3</v>
      </c>
      <c r="K61" s="4" t="str">
        <f>VLOOKUP(B61,sql查询!J:Q,3,0)</f>
        <v>NULL</v>
      </c>
      <c r="L61" s="4">
        <f>VLOOKUP(B61,sql查询!J:Q,4,0)</f>
        <v>2</v>
      </c>
      <c r="M61" s="4">
        <f>VLOOKUP(B61,sql查询!J:Q,5,0)</f>
        <v>6559</v>
      </c>
      <c r="N61" s="4">
        <f>VLOOKUP(B61,sql查询!J:Q,6,0)</f>
        <v>34256</v>
      </c>
      <c r="O61" s="4">
        <f>VLOOKUP(B61,sql查询!J:Q,7,0)</f>
        <v>0</v>
      </c>
      <c r="P61" s="4">
        <f>VLOOKUP(B61,sql查询!J:Q,8,0)</f>
        <v>2</v>
      </c>
    </row>
    <row r="62" spans="1:16" s="3" customFormat="1" ht="14.5" x14ac:dyDescent="0.3">
      <c r="A62" s="4" t="s">
        <v>89</v>
      </c>
      <c r="B62" s="4">
        <v>314438</v>
      </c>
      <c r="C62" s="4" t="s">
        <v>165</v>
      </c>
      <c r="D62" s="4" t="s">
        <v>166</v>
      </c>
      <c r="E62" s="4" t="s">
        <v>167</v>
      </c>
      <c r="F62" s="4" t="s">
        <v>6</v>
      </c>
      <c r="G62" s="4" t="s">
        <v>278</v>
      </c>
      <c r="H62" s="4" t="s">
        <v>275</v>
      </c>
      <c r="I62" s="4" t="s">
        <v>41</v>
      </c>
      <c r="J62" s="4">
        <f>VLOOKUP(B62,sql查询!J:Q,2,0)</f>
        <v>3</v>
      </c>
      <c r="K62" s="4" t="str">
        <f>VLOOKUP(B62,sql查询!J:Q,3,0)</f>
        <v>NULL</v>
      </c>
      <c r="L62" s="4">
        <f>VLOOKUP(B62,sql查询!J:Q,4,0)</f>
        <v>2</v>
      </c>
      <c r="M62" s="4">
        <f>VLOOKUP(B62,sql查询!J:Q,5,0)</f>
        <v>6559</v>
      </c>
      <c r="N62" s="4">
        <f>VLOOKUP(B62,sql查询!J:Q,6,0)</f>
        <v>34256</v>
      </c>
      <c r="O62" s="4">
        <f>VLOOKUP(B62,sql查询!J:Q,7,0)</f>
        <v>0</v>
      </c>
      <c r="P62" s="4">
        <f>VLOOKUP(B62,sql查询!J:Q,8,0)</f>
        <v>2</v>
      </c>
    </row>
    <row r="63" spans="1:16" s="3" customFormat="1" ht="39" x14ac:dyDescent="0.3">
      <c r="A63" s="4" t="s">
        <v>91</v>
      </c>
      <c r="B63" s="4">
        <v>366580</v>
      </c>
      <c r="C63" s="4" t="s">
        <v>28</v>
      </c>
      <c r="D63" s="4" t="s">
        <v>29</v>
      </c>
      <c r="E63" s="4" t="s">
        <v>30</v>
      </c>
      <c r="F63" s="4" t="s">
        <v>6</v>
      </c>
      <c r="G63" s="4" t="s">
        <v>279</v>
      </c>
      <c r="H63" s="4" t="s">
        <v>275</v>
      </c>
      <c r="I63" s="4" t="s">
        <v>41</v>
      </c>
      <c r="J63" s="4">
        <f>VLOOKUP(B63,sql查询!J:Q,2,0)</f>
        <v>6</v>
      </c>
      <c r="K63" s="4" t="str">
        <f>VLOOKUP(B63,sql查询!J:Q,3,0)</f>
        <v>NULL</v>
      </c>
      <c r="L63" s="4">
        <f>VLOOKUP(B63,sql查询!J:Q,4,0)</f>
        <v>1</v>
      </c>
      <c r="M63" s="4">
        <f>VLOOKUP(B63,sql查询!J:Q,5,0)</f>
        <v>2563</v>
      </c>
      <c r="N63" s="4">
        <f>VLOOKUP(B63,sql查询!J:Q,6,0)</f>
        <v>27052</v>
      </c>
      <c r="O63" s="4">
        <f>VLOOKUP(B63,sql查询!J:Q,7,0)</f>
        <v>0</v>
      </c>
      <c r="P63" s="4">
        <f>VLOOKUP(B63,sql查询!J:Q,8,0)</f>
        <v>2</v>
      </c>
    </row>
    <row r="64" spans="1:16" s="3" customFormat="1" ht="14.5" x14ac:dyDescent="0.3">
      <c r="A64" s="4" t="s">
        <v>84</v>
      </c>
      <c r="B64" s="4">
        <v>574101</v>
      </c>
      <c r="C64" s="4" t="s">
        <v>156</v>
      </c>
      <c r="D64" s="4" t="s">
        <v>157</v>
      </c>
      <c r="E64" s="4" t="s">
        <v>158</v>
      </c>
      <c r="F64" s="4" t="s">
        <v>6</v>
      </c>
      <c r="G64" s="4" t="s">
        <v>280</v>
      </c>
      <c r="H64" s="4" t="s">
        <v>275</v>
      </c>
      <c r="I64" s="4" t="s">
        <v>41</v>
      </c>
      <c r="J64" s="4">
        <f>VLOOKUP(B64,sql查询!J:Q,2,0)</f>
        <v>5</v>
      </c>
      <c r="K64" s="4" t="str">
        <f>VLOOKUP(B64,sql查询!J:Q,3,0)</f>
        <v>NULL</v>
      </c>
      <c r="L64" s="4">
        <f>VLOOKUP(B64,sql查询!J:Q,4,0)</f>
        <v>2</v>
      </c>
      <c r="M64" s="4">
        <f>VLOOKUP(B64,sql查询!J:Q,5,0)</f>
        <v>1177</v>
      </c>
      <c r="N64" s="4">
        <f>VLOOKUP(B64,sql查询!J:Q,6,0)</f>
        <v>15566</v>
      </c>
      <c r="O64" s="4">
        <f>VLOOKUP(B64,sql查询!J:Q,7,0)</f>
        <v>0</v>
      </c>
      <c r="P64" s="4">
        <f>VLOOKUP(B64,sql查询!J:Q,8,0)</f>
        <v>2</v>
      </c>
    </row>
    <row r="65" spans="1:16" s="3" customFormat="1" ht="14.5" x14ac:dyDescent="0.3">
      <c r="A65" s="4" t="s">
        <v>89</v>
      </c>
      <c r="B65" s="4">
        <v>574101</v>
      </c>
      <c r="C65" s="4" t="s">
        <v>156</v>
      </c>
      <c r="D65" s="4" t="s">
        <v>157</v>
      </c>
      <c r="E65" s="4" t="s">
        <v>158</v>
      </c>
      <c r="F65" s="4" t="s">
        <v>6</v>
      </c>
      <c r="G65" s="4" t="s">
        <v>281</v>
      </c>
      <c r="H65" s="4" t="s">
        <v>275</v>
      </c>
      <c r="I65" s="4" t="s">
        <v>41</v>
      </c>
      <c r="J65" s="4">
        <f>VLOOKUP(B65,sql查询!J:Q,2,0)</f>
        <v>5</v>
      </c>
      <c r="K65" s="4" t="str">
        <f>VLOOKUP(B65,sql查询!J:Q,3,0)</f>
        <v>NULL</v>
      </c>
      <c r="L65" s="4">
        <f>VLOOKUP(B65,sql查询!J:Q,4,0)</f>
        <v>2</v>
      </c>
      <c r="M65" s="4">
        <f>VLOOKUP(B65,sql查询!J:Q,5,0)</f>
        <v>1177</v>
      </c>
      <c r="N65" s="4">
        <f>VLOOKUP(B65,sql查询!J:Q,6,0)</f>
        <v>15566</v>
      </c>
      <c r="O65" s="4">
        <f>VLOOKUP(B65,sql查询!J:Q,7,0)</f>
        <v>0</v>
      </c>
      <c r="P65" s="4">
        <f>VLOOKUP(B65,sql查询!J:Q,8,0)</f>
        <v>2</v>
      </c>
    </row>
    <row r="66" spans="1:16" s="3" customFormat="1" ht="14.5" x14ac:dyDescent="0.3">
      <c r="A66" s="4" t="s">
        <v>84</v>
      </c>
      <c r="B66" s="4">
        <v>366580</v>
      </c>
      <c r="C66" s="4" t="s">
        <v>28</v>
      </c>
      <c r="D66" s="4" t="s">
        <v>29</v>
      </c>
      <c r="E66" s="4" t="s">
        <v>30</v>
      </c>
      <c r="F66" s="4" t="s">
        <v>6</v>
      </c>
      <c r="G66" s="4" t="s">
        <v>282</v>
      </c>
      <c r="H66" s="4" t="s">
        <v>275</v>
      </c>
      <c r="I66" s="4" t="s">
        <v>41</v>
      </c>
      <c r="J66" s="4">
        <f>VLOOKUP(B66,sql查询!J:Q,2,0)</f>
        <v>6</v>
      </c>
      <c r="K66" s="4" t="str">
        <f>VLOOKUP(B66,sql查询!J:Q,3,0)</f>
        <v>NULL</v>
      </c>
      <c r="L66" s="4">
        <f>VLOOKUP(B66,sql查询!J:Q,4,0)</f>
        <v>1</v>
      </c>
      <c r="M66" s="4">
        <f>VLOOKUP(B66,sql查询!J:Q,5,0)</f>
        <v>2563</v>
      </c>
      <c r="N66" s="4">
        <f>VLOOKUP(B66,sql查询!J:Q,6,0)</f>
        <v>27052</v>
      </c>
      <c r="O66" s="4">
        <f>VLOOKUP(B66,sql查询!J:Q,7,0)</f>
        <v>0</v>
      </c>
      <c r="P66" s="4">
        <f>VLOOKUP(B66,sql查询!J:Q,8,0)</f>
        <v>2</v>
      </c>
    </row>
    <row r="67" spans="1:16" s="3" customFormat="1" ht="14.5" x14ac:dyDescent="0.3">
      <c r="A67" s="4" t="s">
        <v>89</v>
      </c>
      <c r="B67" s="4">
        <v>366580</v>
      </c>
      <c r="C67" s="4" t="s">
        <v>28</v>
      </c>
      <c r="D67" s="4" t="s">
        <v>29</v>
      </c>
      <c r="E67" s="4" t="s">
        <v>30</v>
      </c>
      <c r="F67" s="4" t="s">
        <v>6</v>
      </c>
      <c r="G67" s="4" t="s">
        <v>283</v>
      </c>
      <c r="H67" s="4" t="s">
        <v>275</v>
      </c>
      <c r="I67" s="4" t="s">
        <v>41</v>
      </c>
      <c r="J67" s="4">
        <f>VLOOKUP(B67,sql查询!J:Q,2,0)</f>
        <v>6</v>
      </c>
      <c r="K67" s="4" t="str">
        <f>VLOOKUP(B67,sql查询!J:Q,3,0)</f>
        <v>NULL</v>
      </c>
      <c r="L67" s="4">
        <f>VLOOKUP(B67,sql查询!J:Q,4,0)</f>
        <v>1</v>
      </c>
      <c r="M67" s="4">
        <f>VLOOKUP(B67,sql查询!J:Q,5,0)</f>
        <v>2563</v>
      </c>
      <c r="N67" s="4">
        <f>VLOOKUP(B67,sql查询!J:Q,6,0)</f>
        <v>27052</v>
      </c>
      <c r="O67" s="4">
        <f>VLOOKUP(B67,sql查询!J:Q,7,0)</f>
        <v>0</v>
      </c>
      <c r="P67" s="4">
        <f>VLOOKUP(B67,sql查询!J:Q,8,0)</f>
        <v>2</v>
      </c>
    </row>
    <row r="68" spans="1:16" s="3" customFormat="1" ht="14.5" x14ac:dyDescent="0.3">
      <c r="A68" s="4" t="s">
        <v>90</v>
      </c>
      <c r="B68" s="4">
        <v>313992</v>
      </c>
      <c r="C68" s="4" t="s">
        <v>159</v>
      </c>
      <c r="D68" s="4" t="s">
        <v>160</v>
      </c>
      <c r="E68" s="4" t="s">
        <v>161</v>
      </c>
      <c r="F68" s="4" t="s">
        <v>6</v>
      </c>
      <c r="G68" s="4" t="s">
        <v>284</v>
      </c>
      <c r="H68" s="4" t="s">
        <v>275</v>
      </c>
      <c r="I68" s="4" t="s">
        <v>41</v>
      </c>
      <c r="J68" s="4">
        <f>VLOOKUP(B68,sql查询!J:Q,2,0)</f>
        <v>6</v>
      </c>
      <c r="K68" s="4" t="str">
        <f>VLOOKUP(B68,sql查询!J:Q,3,0)</f>
        <v>NULL</v>
      </c>
      <c r="L68" s="4" t="str">
        <f>VLOOKUP(B68,sql查询!J:Q,4,0)</f>
        <v>NULL</v>
      </c>
      <c r="M68" s="4">
        <f>VLOOKUP(B68,sql查询!J:Q,5,0)</f>
        <v>6183</v>
      </c>
      <c r="N68" s="4">
        <f>VLOOKUP(B68,sql查询!J:Q,6,0)</f>
        <v>30255</v>
      </c>
      <c r="O68" s="4">
        <f>VLOOKUP(B68,sql查询!J:Q,7,0)</f>
        <v>0</v>
      </c>
      <c r="P68" s="4">
        <f>VLOOKUP(B68,sql查询!J:Q,8,0)</f>
        <v>2</v>
      </c>
    </row>
    <row r="69" spans="1:16" s="3" customFormat="1" ht="14.5" x14ac:dyDescent="0.3">
      <c r="A69" s="4" t="s">
        <v>84</v>
      </c>
      <c r="B69" s="4">
        <v>313992</v>
      </c>
      <c r="C69" s="4" t="s">
        <v>159</v>
      </c>
      <c r="D69" s="4" t="s">
        <v>160</v>
      </c>
      <c r="E69" s="4" t="s">
        <v>161</v>
      </c>
      <c r="F69" s="4" t="s">
        <v>6</v>
      </c>
      <c r="G69" s="4" t="s">
        <v>286</v>
      </c>
      <c r="H69" s="4" t="s">
        <v>275</v>
      </c>
      <c r="I69" s="4" t="s">
        <v>41</v>
      </c>
      <c r="J69" s="4">
        <f>VLOOKUP(B69,sql查询!J:Q,2,0)</f>
        <v>6</v>
      </c>
      <c r="K69" s="4" t="str">
        <f>VLOOKUP(B69,sql查询!J:Q,3,0)</f>
        <v>NULL</v>
      </c>
      <c r="L69" s="4" t="str">
        <f>VLOOKUP(B69,sql查询!J:Q,4,0)</f>
        <v>NULL</v>
      </c>
      <c r="M69" s="4">
        <f>VLOOKUP(B69,sql查询!J:Q,5,0)</f>
        <v>6183</v>
      </c>
      <c r="N69" s="4">
        <f>VLOOKUP(B69,sql查询!J:Q,6,0)</f>
        <v>30255</v>
      </c>
      <c r="O69" s="4">
        <f>VLOOKUP(B69,sql查询!J:Q,7,0)</f>
        <v>0</v>
      </c>
      <c r="P69" s="4">
        <f>VLOOKUP(B69,sql查询!J:Q,8,0)</f>
        <v>2</v>
      </c>
    </row>
    <row r="70" spans="1:16" s="3" customFormat="1" ht="14.5" x14ac:dyDescent="0.3">
      <c r="A70" s="4" t="s">
        <v>82</v>
      </c>
      <c r="B70" s="4">
        <v>313992</v>
      </c>
      <c r="C70" s="4" t="s">
        <v>159</v>
      </c>
      <c r="D70" s="4" t="s">
        <v>160</v>
      </c>
      <c r="E70" s="4" t="s">
        <v>161</v>
      </c>
      <c r="F70" s="4" t="s">
        <v>6</v>
      </c>
      <c r="G70" s="4" t="s">
        <v>287</v>
      </c>
      <c r="H70" s="4" t="s">
        <v>275</v>
      </c>
      <c r="I70" s="4" t="s">
        <v>41</v>
      </c>
      <c r="J70" s="4">
        <f>VLOOKUP(B70,sql查询!J:Q,2,0)</f>
        <v>6</v>
      </c>
      <c r="K70" s="4" t="str">
        <f>VLOOKUP(B70,sql查询!J:Q,3,0)</f>
        <v>NULL</v>
      </c>
      <c r="L70" s="4" t="str">
        <f>VLOOKUP(B70,sql查询!J:Q,4,0)</f>
        <v>NULL</v>
      </c>
      <c r="M70" s="4">
        <f>VLOOKUP(B70,sql查询!J:Q,5,0)</f>
        <v>6183</v>
      </c>
      <c r="N70" s="4">
        <f>VLOOKUP(B70,sql查询!J:Q,6,0)</f>
        <v>30255</v>
      </c>
      <c r="O70" s="4">
        <f>VLOOKUP(B70,sql查询!J:Q,7,0)</f>
        <v>0</v>
      </c>
      <c r="P70" s="4">
        <f>VLOOKUP(B70,sql查询!J:Q,8,0)</f>
        <v>2</v>
      </c>
    </row>
    <row r="71" spans="1:16" s="3" customFormat="1" ht="14.5" x14ac:dyDescent="0.3">
      <c r="A71" s="4" t="s">
        <v>82</v>
      </c>
      <c r="B71" s="4">
        <v>68335</v>
      </c>
      <c r="C71" s="4" t="s">
        <v>154</v>
      </c>
      <c r="D71" s="4" t="s">
        <v>155</v>
      </c>
      <c r="E71" s="4" t="s">
        <v>56</v>
      </c>
      <c r="F71" s="4" t="s">
        <v>6</v>
      </c>
      <c r="G71" s="4" t="s">
        <v>288</v>
      </c>
      <c r="H71" s="4" t="s">
        <v>275</v>
      </c>
      <c r="I71" s="4" t="s">
        <v>41</v>
      </c>
      <c r="J71" s="4">
        <f>VLOOKUP(B71,sql查询!J:Q,2,0)</f>
        <v>12</v>
      </c>
      <c r="K71" s="4" t="str">
        <f>VLOOKUP(B71,sql查询!J:Q,3,0)</f>
        <v>NULL</v>
      </c>
      <c r="L71" s="4">
        <f>VLOOKUP(B71,sql查询!J:Q,4,0)</f>
        <v>5</v>
      </c>
      <c r="M71" s="4">
        <f>VLOOKUP(B71,sql查询!J:Q,5,0)</f>
        <v>9491</v>
      </c>
      <c r="N71" s="4">
        <f>VLOOKUP(B71,sql查询!J:Q,6,0)</f>
        <v>80161</v>
      </c>
      <c r="O71" s="4">
        <f>VLOOKUP(B71,sql查询!J:Q,7,0)</f>
        <v>0</v>
      </c>
      <c r="P71" s="4">
        <f>VLOOKUP(B71,sql查询!J:Q,8,0)</f>
        <v>5</v>
      </c>
    </row>
    <row r="72" spans="1:16" s="3" customFormat="1" ht="14.5" x14ac:dyDescent="0.3">
      <c r="A72" s="4" t="s">
        <v>48</v>
      </c>
      <c r="B72" s="4">
        <v>4109</v>
      </c>
      <c r="C72" s="4" t="s">
        <v>33</v>
      </c>
      <c r="D72" s="4" t="s">
        <v>33</v>
      </c>
      <c r="E72" s="4" t="s">
        <v>73</v>
      </c>
      <c r="F72" s="4" t="s">
        <v>6</v>
      </c>
      <c r="G72" s="4" t="s">
        <v>289</v>
      </c>
      <c r="H72" s="4" t="s">
        <v>275</v>
      </c>
      <c r="I72" s="4" t="s">
        <v>41</v>
      </c>
      <c r="J72" s="4">
        <f>VLOOKUP(B72,sql查询!J:Q,2,0)</f>
        <v>2580</v>
      </c>
      <c r="K72" s="4" t="str">
        <f>VLOOKUP(B72,sql查询!J:Q,3,0)</f>
        <v>NULL</v>
      </c>
      <c r="L72" s="4">
        <f>VLOOKUP(B72,sql查询!J:Q,4,0)</f>
        <v>2569</v>
      </c>
      <c r="M72" s="4">
        <f>VLOOKUP(B72,sql查询!J:Q,5,0)</f>
        <v>45940</v>
      </c>
      <c r="N72" s="4">
        <f>VLOOKUP(B72,sql查询!J:Q,6,0)</f>
        <v>205089</v>
      </c>
      <c r="O72" s="4">
        <f>VLOOKUP(B72,sql查询!J:Q,7,0)</f>
        <v>1</v>
      </c>
      <c r="P72" s="4">
        <f>VLOOKUP(B72,sql查询!J:Q,8,0)</f>
        <v>5</v>
      </c>
    </row>
    <row r="73" spans="1:16" s="3" customFormat="1" ht="14.5" x14ac:dyDescent="0.3">
      <c r="A73" s="4" t="s">
        <v>93</v>
      </c>
      <c r="B73" s="4">
        <v>164244</v>
      </c>
      <c r="C73" s="4" t="s">
        <v>35</v>
      </c>
      <c r="D73" s="4" t="s">
        <v>35</v>
      </c>
      <c r="E73" s="4" t="s">
        <v>36</v>
      </c>
      <c r="F73" s="4" t="s">
        <v>6</v>
      </c>
      <c r="G73" s="4" t="s">
        <v>290</v>
      </c>
      <c r="H73" s="4" t="s">
        <v>275</v>
      </c>
      <c r="I73" s="4" t="s">
        <v>41</v>
      </c>
      <c r="J73" s="4">
        <f>VLOOKUP(B73,sql查询!J:Q,2,0)</f>
        <v>3504</v>
      </c>
      <c r="K73" s="4">
        <f>VLOOKUP(B73,sql查询!J:Q,3,0)</f>
        <v>6</v>
      </c>
      <c r="L73" s="4">
        <f>VLOOKUP(B73,sql查询!J:Q,4,0)</f>
        <v>129</v>
      </c>
      <c r="M73" s="4">
        <f>VLOOKUP(B73,sql查询!J:Q,5,0)</f>
        <v>16914</v>
      </c>
      <c r="N73" s="4">
        <f>VLOOKUP(B73,sql查询!J:Q,6,0)</f>
        <v>286994</v>
      </c>
      <c r="O73" s="4">
        <f>VLOOKUP(B73,sql查询!J:Q,7,0)</f>
        <v>1</v>
      </c>
      <c r="P73" s="4">
        <f>VLOOKUP(B73,sql查询!J:Q,8,0)</f>
        <v>5</v>
      </c>
    </row>
    <row r="74" spans="1:16" s="3" customFormat="1" ht="14.5" x14ac:dyDescent="0.3">
      <c r="A74" s="4" t="s">
        <v>93</v>
      </c>
      <c r="B74" s="4">
        <v>164244</v>
      </c>
      <c r="C74" s="4" t="s">
        <v>35</v>
      </c>
      <c r="D74" s="4" t="s">
        <v>35</v>
      </c>
      <c r="E74" s="4" t="s">
        <v>36</v>
      </c>
      <c r="F74" s="4" t="s">
        <v>6</v>
      </c>
      <c r="G74" s="4" t="s">
        <v>291</v>
      </c>
      <c r="H74" s="4" t="s">
        <v>275</v>
      </c>
      <c r="I74" s="4" t="s">
        <v>41</v>
      </c>
      <c r="J74" s="4">
        <f>VLOOKUP(B74,sql查询!J:Q,2,0)</f>
        <v>3504</v>
      </c>
      <c r="K74" s="4">
        <f>VLOOKUP(B74,sql查询!J:Q,3,0)</f>
        <v>6</v>
      </c>
      <c r="L74" s="4">
        <f>VLOOKUP(B74,sql查询!J:Q,4,0)</f>
        <v>129</v>
      </c>
      <c r="M74" s="4">
        <f>VLOOKUP(B74,sql查询!J:Q,5,0)</f>
        <v>16914</v>
      </c>
      <c r="N74" s="4">
        <f>VLOOKUP(B74,sql查询!J:Q,6,0)</f>
        <v>286994</v>
      </c>
      <c r="O74" s="4">
        <f>VLOOKUP(B74,sql查询!J:Q,7,0)</f>
        <v>1</v>
      </c>
      <c r="P74" s="4">
        <f>VLOOKUP(B74,sql查询!J:Q,8,0)</f>
        <v>5</v>
      </c>
    </row>
    <row r="75" spans="1:16" s="3" customFormat="1" ht="14.5" x14ac:dyDescent="0.3">
      <c r="A75" s="4" t="s">
        <v>93</v>
      </c>
      <c r="B75" s="4">
        <v>164244</v>
      </c>
      <c r="C75" s="4" t="s">
        <v>35</v>
      </c>
      <c r="D75" s="4" t="s">
        <v>35</v>
      </c>
      <c r="E75" s="4" t="s">
        <v>36</v>
      </c>
      <c r="F75" s="4" t="s">
        <v>6</v>
      </c>
      <c r="G75" s="4" t="s">
        <v>292</v>
      </c>
      <c r="H75" s="4" t="s">
        <v>275</v>
      </c>
      <c r="I75" s="4" t="s">
        <v>41</v>
      </c>
      <c r="J75" s="4">
        <f>VLOOKUP(B75,sql查询!J:Q,2,0)</f>
        <v>3504</v>
      </c>
      <c r="K75" s="4">
        <f>VLOOKUP(B75,sql查询!J:Q,3,0)</f>
        <v>6</v>
      </c>
      <c r="L75" s="4">
        <f>VLOOKUP(B75,sql查询!J:Q,4,0)</f>
        <v>129</v>
      </c>
      <c r="M75" s="4">
        <f>VLOOKUP(B75,sql查询!J:Q,5,0)</f>
        <v>16914</v>
      </c>
      <c r="N75" s="4">
        <f>VLOOKUP(B75,sql查询!J:Q,6,0)</f>
        <v>286994</v>
      </c>
      <c r="O75" s="4">
        <f>VLOOKUP(B75,sql查询!J:Q,7,0)</f>
        <v>1</v>
      </c>
      <c r="P75" s="4">
        <f>VLOOKUP(B75,sql查询!J:Q,8,0)</f>
        <v>5</v>
      </c>
    </row>
    <row r="76" spans="1:16" s="3" customFormat="1" ht="14.5" x14ac:dyDescent="0.3">
      <c r="A76" s="4" t="s">
        <v>93</v>
      </c>
      <c r="B76" s="4">
        <v>164244</v>
      </c>
      <c r="C76" s="4" t="s">
        <v>35</v>
      </c>
      <c r="D76" s="4" t="s">
        <v>35</v>
      </c>
      <c r="E76" s="4" t="s">
        <v>36</v>
      </c>
      <c r="F76" s="4" t="s">
        <v>6</v>
      </c>
      <c r="G76" s="4" t="s">
        <v>293</v>
      </c>
      <c r="H76" s="4" t="s">
        <v>275</v>
      </c>
      <c r="I76" s="4" t="s">
        <v>41</v>
      </c>
      <c r="J76" s="4">
        <f>VLOOKUP(B76,sql查询!J:Q,2,0)</f>
        <v>3504</v>
      </c>
      <c r="K76" s="4">
        <f>VLOOKUP(B76,sql查询!J:Q,3,0)</f>
        <v>6</v>
      </c>
      <c r="L76" s="4">
        <f>VLOOKUP(B76,sql查询!J:Q,4,0)</f>
        <v>129</v>
      </c>
      <c r="M76" s="4">
        <f>VLOOKUP(B76,sql查询!J:Q,5,0)</f>
        <v>16914</v>
      </c>
      <c r="N76" s="4">
        <f>VLOOKUP(B76,sql查询!J:Q,6,0)</f>
        <v>286994</v>
      </c>
      <c r="O76" s="4">
        <f>VLOOKUP(B76,sql查询!J:Q,7,0)</f>
        <v>1</v>
      </c>
      <c r="P76" s="4">
        <f>VLOOKUP(B76,sql查询!J:Q,8,0)</f>
        <v>5</v>
      </c>
    </row>
    <row r="77" spans="1:16" s="3" customFormat="1" ht="14.5" x14ac:dyDescent="0.3">
      <c r="A77" s="4" t="s">
        <v>93</v>
      </c>
      <c r="B77" s="4">
        <v>164244</v>
      </c>
      <c r="C77" s="4" t="s">
        <v>35</v>
      </c>
      <c r="D77" s="4" t="s">
        <v>35</v>
      </c>
      <c r="E77" s="4" t="s">
        <v>36</v>
      </c>
      <c r="F77" s="4" t="s">
        <v>6</v>
      </c>
      <c r="G77" s="4" t="s">
        <v>294</v>
      </c>
      <c r="H77" s="4" t="s">
        <v>275</v>
      </c>
      <c r="I77" s="4" t="s">
        <v>41</v>
      </c>
      <c r="J77" s="4">
        <f>VLOOKUP(B77,sql查询!J:Q,2,0)</f>
        <v>3504</v>
      </c>
      <c r="K77" s="4">
        <f>VLOOKUP(B77,sql查询!J:Q,3,0)</f>
        <v>6</v>
      </c>
      <c r="L77" s="4">
        <f>VLOOKUP(B77,sql查询!J:Q,4,0)</f>
        <v>129</v>
      </c>
      <c r="M77" s="4">
        <f>VLOOKUP(B77,sql查询!J:Q,5,0)</f>
        <v>16914</v>
      </c>
      <c r="N77" s="4">
        <f>VLOOKUP(B77,sql查询!J:Q,6,0)</f>
        <v>286994</v>
      </c>
      <c r="O77" s="4">
        <f>VLOOKUP(B77,sql查询!J:Q,7,0)</f>
        <v>1</v>
      </c>
      <c r="P77" s="4">
        <f>VLOOKUP(B77,sql查询!J:Q,8,0)</f>
        <v>5</v>
      </c>
    </row>
    <row r="78" spans="1:16" s="3" customFormat="1" ht="14.5" x14ac:dyDescent="0.3">
      <c r="A78" s="4" t="s">
        <v>93</v>
      </c>
      <c r="B78" s="4">
        <v>164244</v>
      </c>
      <c r="C78" s="4" t="s">
        <v>35</v>
      </c>
      <c r="D78" s="4" t="s">
        <v>35</v>
      </c>
      <c r="E78" s="4" t="s">
        <v>36</v>
      </c>
      <c r="F78" s="4" t="s">
        <v>6</v>
      </c>
      <c r="G78" s="4" t="s">
        <v>295</v>
      </c>
      <c r="H78" s="4" t="s">
        <v>296</v>
      </c>
      <c r="I78" s="4" t="s">
        <v>41</v>
      </c>
      <c r="J78" s="4">
        <f>VLOOKUP(B78,sql查询!J:Q,2,0)</f>
        <v>3504</v>
      </c>
      <c r="K78" s="4">
        <f>VLOOKUP(B78,sql查询!J:Q,3,0)</f>
        <v>6</v>
      </c>
      <c r="L78" s="4">
        <f>VLOOKUP(B78,sql查询!J:Q,4,0)</f>
        <v>129</v>
      </c>
      <c r="M78" s="4">
        <f>VLOOKUP(B78,sql查询!J:Q,5,0)</f>
        <v>16914</v>
      </c>
      <c r="N78" s="4">
        <f>VLOOKUP(B78,sql查询!J:Q,6,0)</f>
        <v>286994</v>
      </c>
      <c r="O78" s="4">
        <f>VLOOKUP(B78,sql查询!J:Q,7,0)</f>
        <v>1</v>
      </c>
      <c r="P78" s="4">
        <f>VLOOKUP(B78,sql查询!J:Q,8,0)</f>
        <v>5</v>
      </c>
    </row>
    <row r="79" spans="1:16" s="3" customFormat="1" ht="14.5" x14ac:dyDescent="0.3">
      <c r="A79" s="4" t="s">
        <v>74</v>
      </c>
      <c r="B79" s="4">
        <v>119</v>
      </c>
      <c r="C79" s="4" t="s">
        <v>67</v>
      </c>
      <c r="D79" s="4" t="s">
        <v>67</v>
      </c>
      <c r="E79" s="4" t="s">
        <v>68</v>
      </c>
      <c r="F79" s="4" t="s">
        <v>6</v>
      </c>
      <c r="G79" s="4" t="s">
        <v>297</v>
      </c>
      <c r="H79" s="4" t="s">
        <v>296</v>
      </c>
      <c r="I79" s="4" t="s">
        <v>41</v>
      </c>
      <c r="J79" s="4">
        <f>VLOOKUP(B79,sql查询!J:Q,2,0)</f>
        <v>237</v>
      </c>
      <c r="K79" s="4" t="str">
        <f>VLOOKUP(B79,sql查询!J:Q,3,0)</f>
        <v>NULL</v>
      </c>
      <c r="L79" s="4">
        <f>VLOOKUP(B79,sql查询!J:Q,4,0)</f>
        <v>3464</v>
      </c>
      <c r="M79" s="4">
        <f>VLOOKUP(B79,sql查询!J:Q,5,0)</f>
        <v>140503</v>
      </c>
      <c r="N79" s="4">
        <f>VLOOKUP(B79,sql查询!J:Q,6,0)</f>
        <v>44521</v>
      </c>
      <c r="O79" s="4">
        <f>VLOOKUP(B79,sql查询!J:Q,7,0)</f>
        <v>1</v>
      </c>
      <c r="P79" s="4">
        <f>VLOOKUP(B79,sql查询!J:Q,8,0)</f>
        <v>5</v>
      </c>
    </row>
    <row r="80" spans="1:16" s="3" customFormat="1" ht="14.5" x14ac:dyDescent="0.3">
      <c r="A80" s="4" t="s">
        <v>92</v>
      </c>
      <c r="B80" s="4">
        <v>119</v>
      </c>
      <c r="C80" s="4" t="s">
        <v>67</v>
      </c>
      <c r="D80" s="4" t="s">
        <v>67</v>
      </c>
      <c r="E80" s="4" t="s">
        <v>68</v>
      </c>
      <c r="F80" s="4" t="s">
        <v>6</v>
      </c>
      <c r="G80" s="4" t="s">
        <v>298</v>
      </c>
      <c r="H80" s="4" t="s">
        <v>296</v>
      </c>
      <c r="I80" s="4" t="s">
        <v>41</v>
      </c>
      <c r="J80" s="4">
        <f>VLOOKUP(B80,sql查询!J:Q,2,0)</f>
        <v>237</v>
      </c>
      <c r="K80" s="4" t="str">
        <f>VLOOKUP(B80,sql查询!J:Q,3,0)</f>
        <v>NULL</v>
      </c>
      <c r="L80" s="4">
        <f>VLOOKUP(B80,sql查询!J:Q,4,0)</f>
        <v>3464</v>
      </c>
      <c r="M80" s="4">
        <f>VLOOKUP(B80,sql查询!J:Q,5,0)</f>
        <v>140503</v>
      </c>
      <c r="N80" s="4">
        <f>VLOOKUP(B80,sql查询!J:Q,6,0)</f>
        <v>44521</v>
      </c>
      <c r="O80" s="4">
        <f>VLOOKUP(B80,sql查询!J:Q,7,0)</f>
        <v>1</v>
      </c>
      <c r="P80" s="4">
        <f>VLOOKUP(B80,sql查询!J:Q,8,0)</f>
        <v>5</v>
      </c>
    </row>
    <row r="81" spans="1:16" s="3" customFormat="1" ht="14.5" x14ac:dyDescent="0.3">
      <c r="A81" s="4" t="s">
        <v>89</v>
      </c>
      <c r="B81" s="4">
        <v>4109</v>
      </c>
      <c r="C81" s="4" t="s">
        <v>33</v>
      </c>
      <c r="D81" s="4" t="s">
        <v>33</v>
      </c>
      <c r="E81" s="4" t="s">
        <v>34</v>
      </c>
      <c r="F81" s="4" t="s">
        <v>6</v>
      </c>
      <c r="G81" s="4" t="s">
        <v>299</v>
      </c>
      <c r="H81" s="4" t="s">
        <v>296</v>
      </c>
      <c r="I81" s="4" t="s">
        <v>41</v>
      </c>
      <c r="J81" s="4">
        <f>VLOOKUP(B81,sql查询!J:Q,2,0)</f>
        <v>2580</v>
      </c>
      <c r="K81" s="4" t="str">
        <f>VLOOKUP(B81,sql查询!J:Q,3,0)</f>
        <v>NULL</v>
      </c>
      <c r="L81" s="4">
        <f>VLOOKUP(B81,sql查询!J:Q,4,0)</f>
        <v>2569</v>
      </c>
      <c r="M81" s="4">
        <f>VLOOKUP(B81,sql查询!J:Q,5,0)</f>
        <v>45940</v>
      </c>
      <c r="N81" s="4">
        <f>VLOOKUP(B81,sql查询!J:Q,6,0)</f>
        <v>205089</v>
      </c>
      <c r="O81" s="4">
        <f>VLOOKUP(B81,sql查询!J:Q,7,0)</f>
        <v>1</v>
      </c>
      <c r="P81" s="4">
        <f>VLOOKUP(B81,sql查询!J:Q,8,0)</f>
        <v>5</v>
      </c>
    </row>
    <row r="82" spans="1:16" s="3" customFormat="1" ht="14.5" x14ac:dyDescent="0.3">
      <c r="A82" s="4" t="s">
        <v>89</v>
      </c>
      <c r="B82" s="4">
        <v>119</v>
      </c>
      <c r="C82" s="4" t="s">
        <v>67</v>
      </c>
      <c r="D82" s="4" t="s">
        <v>67</v>
      </c>
      <c r="E82" s="4" t="s">
        <v>68</v>
      </c>
      <c r="F82" s="4" t="s">
        <v>6</v>
      </c>
      <c r="G82" s="4" t="s">
        <v>300</v>
      </c>
      <c r="H82" s="4" t="s">
        <v>296</v>
      </c>
      <c r="I82" s="4" t="s">
        <v>41</v>
      </c>
      <c r="J82" s="4">
        <f>VLOOKUP(B82,sql查询!J:Q,2,0)</f>
        <v>237</v>
      </c>
      <c r="K82" s="4" t="str">
        <f>VLOOKUP(B82,sql查询!J:Q,3,0)</f>
        <v>NULL</v>
      </c>
      <c r="L82" s="4">
        <f>VLOOKUP(B82,sql查询!J:Q,4,0)</f>
        <v>3464</v>
      </c>
      <c r="M82" s="4">
        <f>VLOOKUP(B82,sql查询!J:Q,5,0)</f>
        <v>140503</v>
      </c>
      <c r="N82" s="4">
        <f>VLOOKUP(B82,sql查询!J:Q,6,0)</f>
        <v>44521</v>
      </c>
      <c r="O82" s="4">
        <f>VLOOKUP(B82,sql查询!J:Q,7,0)</f>
        <v>1</v>
      </c>
      <c r="P82" s="4">
        <f>VLOOKUP(B82,sql查询!J:Q,8,0)</f>
        <v>5</v>
      </c>
    </row>
    <row r="83" spans="1:16" s="3" customFormat="1" ht="14.5" x14ac:dyDescent="0.3">
      <c r="A83" s="4" t="s">
        <v>83</v>
      </c>
      <c r="B83" s="4">
        <v>14614</v>
      </c>
      <c r="C83" s="4" t="s">
        <v>171</v>
      </c>
      <c r="D83" s="4" t="s">
        <v>171</v>
      </c>
      <c r="E83" s="4" t="s">
        <v>172</v>
      </c>
      <c r="F83" s="4" t="s">
        <v>6</v>
      </c>
      <c r="G83" s="4" t="s">
        <v>301</v>
      </c>
      <c r="H83" s="4" t="s">
        <v>296</v>
      </c>
      <c r="I83" s="4" t="s">
        <v>41</v>
      </c>
      <c r="J83" s="4">
        <f>VLOOKUP(B83,sql查询!J:Q,2,0)</f>
        <v>2</v>
      </c>
      <c r="K83" s="4" t="str">
        <f>VLOOKUP(B83,sql查询!J:Q,3,0)</f>
        <v>NULL</v>
      </c>
      <c r="L83" s="4">
        <f>VLOOKUP(B83,sql查询!J:Q,4,0)</f>
        <v>103</v>
      </c>
      <c r="M83" s="4">
        <f>VLOOKUP(B83,sql查询!J:Q,5,0)</f>
        <v>2047</v>
      </c>
      <c r="N83" s="4">
        <f>VLOOKUP(B83,sql查询!J:Q,6,0)</f>
        <v>1433</v>
      </c>
      <c r="O83" s="4">
        <f>VLOOKUP(B83,sql查询!J:Q,7,0)</f>
        <v>0</v>
      </c>
      <c r="P83" s="4">
        <f>VLOOKUP(B83,sql查询!J:Q,8,0)</f>
        <v>5</v>
      </c>
    </row>
    <row r="84" spans="1:16" s="3" customFormat="1" ht="14.5" x14ac:dyDescent="0.3">
      <c r="A84" s="4" t="s">
        <v>52</v>
      </c>
      <c r="B84" s="4">
        <v>528982</v>
      </c>
      <c r="C84" s="4">
        <v>20210728814108</v>
      </c>
      <c r="D84" s="4" t="s">
        <v>173</v>
      </c>
      <c r="E84" s="4" t="s">
        <v>174</v>
      </c>
      <c r="F84" s="4" t="s">
        <v>6</v>
      </c>
      <c r="G84" s="4" t="s">
        <v>302</v>
      </c>
      <c r="H84" s="4" t="s">
        <v>296</v>
      </c>
      <c r="I84" s="4" t="s">
        <v>41</v>
      </c>
      <c r="J84" s="4">
        <f>VLOOKUP(B84,sql查询!J:Q,2,0)</f>
        <v>61</v>
      </c>
      <c r="K84" s="4">
        <f>VLOOKUP(B84,sql查询!J:Q,3,0)</f>
        <v>6</v>
      </c>
      <c r="L84" s="4">
        <f>VLOOKUP(B84,sql查询!J:Q,4,0)</f>
        <v>24</v>
      </c>
      <c r="M84" s="4">
        <f>VLOOKUP(B84,sql查询!J:Q,5,0)</f>
        <v>428</v>
      </c>
      <c r="N84" s="4">
        <f>VLOOKUP(B84,sql查询!J:Q,6,0)</f>
        <v>24627</v>
      </c>
      <c r="O84" s="4">
        <f>VLOOKUP(B84,sql查询!J:Q,7,0)</f>
        <v>1</v>
      </c>
      <c r="P84" s="4">
        <f>VLOOKUP(B84,sql查询!J:Q,8,0)</f>
        <v>5</v>
      </c>
    </row>
    <row r="85" spans="1:16" s="3" customFormat="1" ht="14.5" x14ac:dyDescent="0.3">
      <c r="A85" s="4" t="s">
        <v>87</v>
      </c>
      <c r="B85" s="4">
        <v>528982</v>
      </c>
      <c r="C85" s="4">
        <v>20210728814108</v>
      </c>
      <c r="D85" s="4" t="s">
        <v>173</v>
      </c>
      <c r="E85" s="4" t="s">
        <v>174</v>
      </c>
      <c r="F85" s="4" t="s">
        <v>6</v>
      </c>
      <c r="G85" s="4" t="s">
        <v>303</v>
      </c>
      <c r="H85" s="4" t="s">
        <v>296</v>
      </c>
      <c r="I85" s="4" t="s">
        <v>41</v>
      </c>
      <c r="J85" s="4">
        <f>VLOOKUP(B85,sql查询!J:Q,2,0)</f>
        <v>61</v>
      </c>
      <c r="K85" s="4">
        <f>VLOOKUP(B85,sql查询!J:Q,3,0)</f>
        <v>6</v>
      </c>
      <c r="L85" s="4">
        <f>VLOOKUP(B85,sql查询!J:Q,4,0)</f>
        <v>24</v>
      </c>
      <c r="M85" s="4">
        <f>VLOOKUP(B85,sql查询!J:Q,5,0)</f>
        <v>428</v>
      </c>
      <c r="N85" s="4">
        <f>VLOOKUP(B85,sql查询!J:Q,6,0)</f>
        <v>24627</v>
      </c>
      <c r="O85" s="4">
        <f>VLOOKUP(B85,sql查询!J:Q,7,0)</f>
        <v>1</v>
      </c>
      <c r="P85" s="4">
        <f>VLOOKUP(B85,sql查询!J:Q,8,0)</f>
        <v>5</v>
      </c>
    </row>
    <row r="86" spans="1:16" s="3" customFormat="1" ht="14.5" x14ac:dyDescent="0.3">
      <c r="A86" s="4" t="s">
        <v>72</v>
      </c>
      <c r="B86" s="4">
        <v>664680</v>
      </c>
      <c r="C86" s="4">
        <v>20220615244728</v>
      </c>
      <c r="D86" s="4">
        <v>615317263</v>
      </c>
      <c r="E86" s="4" t="s">
        <v>175</v>
      </c>
      <c r="F86" s="4" t="s">
        <v>6</v>
      </c>
      <c r="G86" s="4" t="s">
        <v>304</v>
      </c>
      <c r="H86" s="4" t="s">
        <v>296</v>
      </c>
      <c r="I86" s="4" t="s">
        <v>41</v>
      </c>
      <c r="J86" s="4">
        <f>VLOOKUP(B86,sql查询!J:Q,2,0)</f>
        <v>45</v>
      </c>
      <c r="K86" s="4" t="str">
        <f>VLOOKUP(B86,sql查询!J:Q,3,0)</f>
        <v>NULL</v>
      </c>
      <c r="L86" s="4">
        <f>VLOOKUP(B86,sql查询!J:Q,4,0)</f>
        <v>5164</v>
      </c>
      <c r="M86" s="4">
        <f>VLOOKUP(B86,sql查询!J:Q,5,0)</f>
        <v>25321</v>
      </c>
      <c r="N86" s="4">
        <f>VLOOKUP(B86,sql查询!J:Q,6,0)</f>
        <v>56694</v>
      </c>
      <c r="O86" s="4">
        <f>VLOOKUP(B86,sql查询!J:Q,7,0)</f>
        <v>1</v>
      </c>
      <c r="P86" s="4">
        <f>VLOOKUP(B86,sql查询!J:Q,8,0)</f>
        <v>5</v>
      </c>
    </row>
    <row r="87" spans="1:16" s="3" customFormat="1" ht="14.5" x14ac:dyDescent="0.3">
      <c r="A87" s="4" t="s">
        <v>74</v>
      </c>
      <c r="B87" s="4">
        <v>265424</v>
      </c>
      <c r="C87" s="4" t="s">
        <v>176</v>
      </c>
      <c r="D87" s="4" t="s">
        <v>177</v>
      </c>
      <c r="E87" s="4" t="s">
        <v>178</v>
      </c>
      <c r="F87" s="4" t="s">
        <v>6</v>
      </c>
      <c r="G87" s="4" t="s">
        <v>305</v>
      </c>
      <c r="H87" s="4" t="s">
        <v>296</v>
      </c>
      <c r="I87" s="4" t="s">
        <v>41</v>
      </c>
      <c r="J87" s="4">
        <f>VLOOKUP(B87,sql查询!J:Q,2,0)</f>
        <v>2</v>
      </c>
      <c r="K87" s="4" t="str">
        <f>VLOOKUP(B87,sql查询!J:Q,3,0)</f>
        <v>NULL</v>
      </c>
      <c r="L87" s="4">
        <f>VLOOKUP(B87,sql查询!J:Q,4,0)</f>
        <v>3</v>
      </c>
      <c r="M87" s="4">
        <f>VLOOKUP(B87,sql查询!J:Q,5,0)</f>
        <v>1601</v>
      </c>
      <c r="N87" s="4">
        <f>VLOOKUP(B87,sql查询!J:Q,6,0)</f>
        <v>24650</v>
      </c>
      <c r="O87" s="4">
        <f>VLOOKUP(B87,sql查询!J:Q,7,0)</f>
        <v>0</v>
      </c>
      <c r="P87" s="4">
        <f>VLOOKUP(B87,sql查询!J:Q,8,0)</f>
        <v>3</v>
      </c>
    </row>
    <row r="88" spans="1:16" s="3" customFormat="1" ht="14.5" x14ac:dyDescent="0.3">
      <c r="A88" s="4" t="s">
        <v>49</v>
      </c>
      <c r="B88" s="4">
        <v>231105</v>
      </c>
      <c r="C88" s="4" t="s">
        <v>179</v>
      </c>
      <c r="D88" s="4" t="s">
        <v>180</v>
      </c>
      <c r="E88" s="4" t="s">
        <v>181</v>
      </c>
      <c r="F88" s="4" t="s">
        <v>6</v>
      </c>
      <c r="G88" s="4" t="s">
        <v>306</v>
      </c>
      <c r="H88" s="4" t="s">
        <v>296</v>
      </c>
      <c r="I88" s="4" t="s">
        <v>41</v>
      </c>
      <c r="J88" s="4">
        <f>VLOOKUP(B88,sql查询!J:Q,2,0)</f>
        <v>281</v>
      </c>
      <c r="K88" s="4" t="str">
        <f>VLOOKUP(B88,sql查询!J:Q,3,0)</f>
        <v>NULL</v>
      </c>
      <c r="L88" s="4">
        <f>VLOOKUP(B88,sql查询!J:Q,4,0)</f>
        <v>57</v>
      </c>
      <c r="M88" s="4">
        <f>VLOOKUP(B88,sql查询!J:Q,5,0)</f>
        <v>3932</v>
      </c>
      <c r="N88" s="4">
        <f>VLOOKUP(B88,sql查询!J:Q,6,0)</f>
        <v>92350</v>
      </c>
      <c r="O88" s="4">
        <f>VLOOKUP(B88,sql查询!J:Q,7,0)</f>
        <v>0</v>
      </c>
      <c r="P88" s="4">
        <f>VLOOKUP(B88,sql查询!J:Q,8,0)</f>
        <v>5</v>
      </c>
    </row>
    <row r="89" spans="1:16" s="3" customFormat="1" ht="14.5" x14ac:dyDescent="0.3">
      <c r="A89" s="4" t="s">
        <v>74</v>
      </c>
      <c r="B89" s="4">
        <v>231105</v>
      </c>
      <c r="C89" s="4" t="s">
        <v>179</v>
      </c>
      <c r="D89" s="4" t="s">
        <v>180</v>
      </c>
      <c r="E89" s="4" t="s">
        <v>181</v>
      </c>
      <c r="F89" s="4" t="s">
        <v>6</v>
      </c>
      <c r="G89" s="4" t="s">
        <v>307</v>
      </c>
      <c r="H89" s="4" t="s">
        <v>296</v>
      </c>
      <c r="I89" s="4" t="s">
        <v>41</v>
      </c>
      <c r="J89" s="4">
        <f>VLOOKUP(B89,sql查询!J:Q,2,0)</f>
        <v>281</v>
      </c>
      <c r="K89" s="4" t="str">
        <f>VLOOKUP(B89,sql查询!J:Q,3,0)</f>
        <v>NULL</v>
      </c>
      <c r="L89" s="4">
        <f>VLOOKUP(B89,sql查询!J:Q,4,0)</f>
        <v>57</v>
      </c>
      <c r="M89" s="4">
        <f>VLOOKUP(B89,sql查询!J:Q,5,0)</f>
        <v>3932</v>
      </c>
      <c r="N89" s="4">
        <f>VLOOKUP(B89,sql查询!J:Q,6,0)</f>
        <v>92350</v>
      </c>
      <c r="O89" s="4">
        <f>VLOOKUP(B89,sql查询!J:Q,7,0)</f>
        <v>0</v>
      </c>
      <c r="P89" s="4">
        <f>VLOOKUP(B89,sql查询!J:Q,8,0)</f>
        <v>5</v>
      </c>
    </row>
    <row r="90" spans="1:16" s="3" customFormat="1" ht="39" x14ac:dyDescent="0.3">
      <c r="A90" s="4" t="s">
        <v>91</v>
      </c>
      <c r="B90" s="4">
        <v>231105</v>
      </c>
      <c r="C90" s="4" t="s">
        <v>179</v>
      </c>
      <c r="D90" s="4" t="s">
        <v>180</v>
      </c>
      <c r="E90" s="4" t="s">
        <v>181</v>
      </c>
      <c r="F90" s="4" t="s">
        <v>6</v>
      </c>
      <c r="G90" s="4" t="s">
        <v>308</v>
      </c>
      <c r="H90" s="4" t="s">
        <v>296</v>
      </c>
      <c r="I90" s="4" t="s">
        <v>41</v>
      </c>
      <c r="J90" s="4">
        <f>VLOOKUP(B90,sql查询!J:Q,2,0)</f>
        <v>281</v>
      </c>
      <c r="K90" s="4" t="str">
        <f>VLOOKUP(B90,sql查询!J:Q,3,0)</f>
        <v>NULL</v>
      </c>
      <c r="L90" s="4">
        <f>VLOOKUP(B90,sql查询!J:Q,4,0)</f>
        <v>57</v>
      </c>
      <c r="M90" s="4">
        <f>VLOOKUP(B90,sql查询!J:Q,5,0)</f>
        <v>3932</v>
      </c>
      <c r="N90" s="4">
        <f>VLOOKUP(B90,sql查询!J:Q,6,0)</f>
        <v>92350</v>
      </c>
      <c r="O90" s="4">
        <f>VLOOKUP(B90,sql查询!J:Q,7,0)</f>
        <v>0</v>
      </c>
      <c r="P90" s="4">
        <f>VLOOKUP(B90,sql查询!J:Q,8,0)</f>
        <v>5</v>
      </c>
    </row>
    <row r="91" spans="1:16" s="14" customFormat="1" ht="14.5" x14ac:dyDescent="0.3">
      <c r="A91" s="13" t="s">
        <v>83</v>
      </c>
      <c r="B91" s="13">
        <v>408528</v>
      </c>
      <c r="C91" s="13" t="s">
        <v>182</v>
      </c>
      <c r="D91" s="13" t="s">
        <v>183</v>
      </c>
      <c r="E91" s="13" t="s">
        <v>184</v>
      </c>
      <c r="F91" s="13" t="s">
        <v>6</v>
      </c>
      <c r="G91" s="13" t="s">
        <v>309</v>
      </c>
      <c r="H91" s="13" t="s">
        <v>296</v>
      </c>
      <c r="I91" s="13" t="s">
        <v>41</v>
      </c>
      <c r="J91" s="13">
        <f>VLOOKUP(B91,sql查询!J:Q,2,0)</f>
        <v>25</v>
      </c>
      <c r="K91" s="13">
        <f>VLOOKUP(B91,sql查询!J:Q,3,0)</f>
        <v>1</v>
      </c>
      <c r="L91" s="13">
        <f>VLOOKUP(B91,sql查询!J:Q,4,0)</f>
        <v>174</v>
      </c>
      <c r="M91" s="13">
        <f>VLOOKUP(B91,sql查询!J:Q,5,0)</f>
        <v>877</v>
      </c>
      <c r="N91" s="13">
        <f>VLOOKUP(B91,sql查询!J:Q,6,0)</f>
        <v>544</v>
      </c>
      <c r="O91" s="13">
        <f>VLOOKUP(B91,sql查询!J:Q,7,0)</f>
        <v>0</v>
      </c>
      <c r="P91" s="13">
        <f>VLOOKUP(B91,sql查询!J:Q,8,0)</f>
        <v>5</v>
      </c>
    </row>
    <row r="92" spans="1:16" s="14" customFormat="1" ht="14.5" x14ac:dyDescent="0.3">
      <c r="A92" s="13" t="s">
        <v>74</v>
      </c>
      <c r="B92" s="13">
        <v>52845</v>
      </c>
      <c r="C92" s="13" t="s">
        <v>185</v>
      </c>
      <c r="D92" s="13" t="s">
        <v>185</v>
      </c>
      <c r="E92" s="13" t="s">
        <v>186</v>
      </c>
      <c r="F92" s="13" t="s">
        <v>6</v>
      </c>
      <c r="G92" s="13" t="s">
        <v>310</v>
      </c>
      <c r="H92" s="13" t="s">
        <v>296</v>
      </c>
      <c r="I92" s="13" t="s">
        <v>41</v>
      </c>
      <c r="J92" s="13" t="str">
        <f>VLOOKUP(B92,sql查询!J:Q,2,0)</f>
        <v>NULL</v>
      </c>
      <c r="K92" s="13" t="str">
        <f>VLOOKUP(B92,sql查询!J:Q,3,0)</f>
        <v>NULL</v>
      </c>
      <c r="L92" s="13">
        <f>VLOOKUP(B92,sql查询!J:Q,4,0)</f>
        <v>8</v>
      </c>
      <c r="M92" s="13">
        <f>VLOOKUP(B92,sql查询!J:Q,5,0)</f>
        <v>5967</v>
      </c>
      <c r="N92" s="13">
        <f>VLOOKUP(B92,sql查询!J:Q,6,0)</f>
        <v>15721</v>
      </c>
      <c r="O92" s="13">
        <f>VLOOKUP(B92,sql查询!J:Q,7,0)</f>
        <v>0</v>
      </c>
      <c r="P92" s="13">
        <f>VLOOKUP(B92,sql查询!J:Q,8,0)</f>
        <v>2</v>
      </c>
    </row>
    <row r="93" spans="1:16" s="14" customFormat="1" ht="14.5" x14ac:dyDescent="0.3">
      <c r="A93" s="13" t="s">
        <v>88</v>
      </c>
      <c r="B93" s="13">
        <v>207862</v>
      </c>
      <c r="C93" s="13" t="s">
        <v>187</v>
      </c>
      <c r="D93" s="13" t="s">
        <v>187</v>
      </c>
      <c r="E93" s="13" t="s">
        <v>188</v>
      </c>
      <c r="F93" s="13" t="s">
        <v>6</v>
      </c>
      <c r="G93" s="13" t="s">
        <v>311</v>
      </c>
      <c r="H93" s="13" t="s">
        <v>296</v>
      </c>
      <c r="I93" s="13" t="s">
        <v>41</v>
      </c>
      <c r="J93" s="13">
        <f>VLOOKUP(B93,sql查询!J:Q,2,0)</f>
        <v>1627</v>
      </c>
      <c r="K93" s="13" t="str">
        <f>VLOOKUP(B93,sql查询!J:Q,3,0)</f>
        <v>NULL</v>
      </c>
      <c r="L93" s="13">
        <f>VLOOKUP(B93,sql查询!J:Q,4,0)</f>
        <v>2</v>
      </c>
      <c r="M93" s="13">
        <f>VLOOKUP(B93,sql查询!J:Q,5,0)</f>
        <v>2451</v>
      </c>
      <c r="N93" s="13">
        <f>VLOOKUP(B93,sql查询!J:Q,6,0)</f>
        <v>326800</v>
      </c>
      <c r="O93" s="13">
        <f>VLOOKUP(B93,sql查询!J:Q,7,0)</f>
        <v>0</v>
      </c>
      <c r="P93" s="13">
        <f>VLOOKUP(B93,sql查询!J:Q,8,0)</f>
        <v>5</v>
      </c>
    </row>
    <row r="94" spans="1:16" s="14" customFormat="1" ht="14.5" x14ac:dyDescent="0.3">
      <c r="A94" s="13" t="s">
        <v>94</v>
      </c>
      <c r="B94" s="13">
        <v>207862</v>
      </c>
      <c r="C94" s="13" t="s">
        <v>187</v>
      </c>
      <c r="D94" s="13" t="s">
        <v>187</v>
      </c>
      <c r="E94" s="13" t="s">
        <v>188</v>
      </c>
      <c r="F94" s="13" t="s">
        <v>6</v>
      </c>
      <c r="G94" s="13" t="s">
        <v>312</v>
      </c>
      <c r="H94" s="13" t="s">
        <v>296</v>
      </c>
      <c r="I94" s="13" t="s">
        <v>41</v>
      </c>
      <c r="J94" s="13">
        <f>VLOOKUP(B94,sql查询!J:Q,2,0)</f>
        <v>1627</v>
      </c>
      <c r="K94" s="13" t="str">
        <f>VLOOKUP(B94,sql查询!J:Q,3,0)</f>
        <v>NULL</v>
      </c>
      <c r="L94" s="13">
        <f>VLOOKUP(B94,sql查询!J:Q,4,0)</f>
        <v>2</v>
      </c>
      <c r="M94" s="13">
        <f>VLOOKUP(B94,sql查询!J:Q,5,0)</f>
        <v>2451</v>
      </c>
      <c r="N94" s="13">
        <f>VLOOKUP(B94,sql查询!J:Q,6,0)</f>
        <v>326800</v>
      </c>
      <c r="O94" s="13">
        <f>VLOOKUP(B94,sql查询!J:Q,7,0)</f>
        <v>0</v>
      </c>
      <c r="P94" s="13">
        <f>VLOOKUP(B94,sql查询!J:Q,8,0)</f>
        <v>5</v>
      </c>
    </row>
    <row r="95" spans="1:16" s="14" customFormat="1" ht="14.5" x14ac:dyDescent="0.3">
      <c r="A95" s="13" t="s">
        <v>94</v>
      </c>
      <c r="B95" s="13">
        <v>207862</v>
      </c>
      <c r="C95" s="13" t="s">
        <v>187</v>
      </c>
      <c r="D95" s="13" t="s">
        <v>187</v>
      </c>
      <c r="E95" s="13" t="s">
        <v>188</v>
      </c>
      <c r="F95" s="13" t="s">
        <v>6</v>
      </c>
      <c r="G95" s="13" t="s">
        <v>313</v>
      </c>
      <c r="H95" s="13" t="s">
        <v>296</v>
      </c>
      <c r="I95" s="13" t="s">
        <v>41</v>
      </c>
      <c r="J95" s="13">
        <f>VLOOKUP(B95,sql查询!J:Q,2,0)</f>
        <v>1627</v>
      </c>
      <c r="K95" s="13" t="str">
        <f>VLOOKUP(B95,sql查询!J:Q,3,0)</f>
        <v>NULL</v>
      </c>
      <c r="L95" s="13">
        <f>VLOOKUP(B95,sql查询!J:Q,4,0)</f>
        <v>2</v>
      </c>
      <c r="M95" s="13">
        <f>VLOOKUP(B95,sql查询!J:Q,5,0)</f>
        <v>2451</v>
      </c>
      <c r="N95" s="13">
        <f>VLOOKUP(B95,sql查询!J:Q,6,0)</f>
        <v>326800</v>
      </c>
      <c r="O95" s="13">
        <f>VLOOKUP(B95,sql查询!J:Q,7,0)</f>
        <v>0</v>
      </c>
      <c r="P95" s="13">
        <f>VLOOKUP(B95,sql查询!J:Q,8,0)</f>
        <v>5</v>
      </c>
    </row>
    <row r="96" spans="1:16" s="14" customFormat="1" ht="14.5" x14ac:dyDescent="0.3">
      <c r="A96" s="13" t="s">
        <v>94</v>
      </c>
      <c r="B96" s="13">
        <v>207862</v>
      </c>
      <c r="C96" s="13" t="s">
        <v>187</v>
      </c>
      <c r="D96" s="13" t="s">
        <v>187</v>
      </c>
      <c r="E96" s="13" t="s">
        <v>188</v>
      </c>
      <c r="F96" s="13" t="s">
        <v>6</v>
      </c>
      <c r="G96" s="13" t="s">
        <v>314</v>
      </c>
      <c r="H96" s="13" t="s">
        <v>296</v>
      </c>
      <c r="I96" s="13" t="s">
        <v>41</v>
      </c>
      <c r="J96" s="13">
        <f>VLOOKUP(B96,sql查询!J:Q,2,0)</f>
        <v>1627</v>
      </c>
      <c r="K96" s="13" t="str">
        <f>VLOOKUP(B96,sql查询!J:Q,3,0)</f>
        <v>NULL</v>
      </c>
      <c r="L96" s="13">
        <f>VLOOKUP(B96,sql查询!J:Q,4,0)</f>
        <v>2</v>
      </c>
      <c r="M96" s="13">
        <f>VLOOKUP(B96,sql查询!J:Q,5,0)</f>
        <v>2451</v>
      </c>
      <c r="N96" s="13">
        <f>VLOOKUP(B96,sql查询!J:Q,6,0)</f>
        <v>326800</v>
      </c>
      <c r="O96" s="13">
        <f>VLOOKUP(B96,sql查询!J:Q,7,0)</f>
        <v>0</v>
      </c>
      <c r="P96" s="13">
        <f>VLOOKUP(B96,sql查询!J:Q,8,0)</f>
        <v>5</v>
      </c>
    </row>
    <row r="97" spans="1:23" s="14" customFormat="1" ht="14.5" x14ac:dyDescent="0.3">
      <c r="A97" s="13" t="s">
        <v>32</v>
      </c>
      <c r="B97" s="13">
        <v>207862</v>
      </c>
      <c r="C97" s="13" t="s">
        <v>187</v>
      </c>
      <c r="D97" s="13" t="s">
        <v>187</v>
      </c>
      <c r="E97" s="13" t="s">
        <v>188</v>
      </c>
      <c r="F97" s="13" t="s">
        <v>6</v>
      </c>
      <c r="G97" s="13" t="s">
        <v>315</v>
      </c>
      <c r="H97" s="13" t="s">
        <v>296</v>
      </c>
      <c r="I97" s="13" t="s">
        <v>41</v>
      </c>
      <c r="J97" s="13">
        <f>VLOOKUP(B97,sql查询!J:Q,2,0)</f>
        <v>1627</v>
      </c>
      <c r="K97" s="13" t="str">
        <f>VLOOKUP(B97,sql查询!J:Q,3,0)</f>
        <v>NULL</v>
      </c>
      <c r="L97" s="13">
        <f>VLOOKUP(B97,sql查询!J:Q,4,0)</f>
        <v>2</v>
      </c>
      <c r="M97" s="13">
        <f>VLOOKUP(B97,sql查询!J:Q,5,0)</f>
        <v>2451</v>
      </c>
      <c r="N97" s="13">
        <f>VLOOKUP(B97,sql查询!J:Q,6,0)</f>
        <v>326800</v>
      </c>
      <c r="O97" s="13">
        <f>VLOOKUP(B97,sql查询!J:Q,7,0)</f>
        <v>0</v>
      </c>
      <c r="P97" s="13">
        <f>VLOOKUP(B97,sql查询!J:Q,8,0)</f>
        <v>5</v>
      </c>
    </row>
    <row r="98" spans="1:23" s="14" customFormat="1" ht="14.5" x14ac:dyDescent="0.3">
      <c r="A98" s="13" t="s">
        <v>32</v>
      </c>
      <c r="B98" s="13">
        <v>207862</v>
      </c>
      <c r="C98" s="13" t="s">
        <v>187</v>
      </c>
      <c r="D98" s="13" t="s">
        <v>187</v>
      </c>
      <c r="E98" s="13" t="s">
        <v>188</v>
      </c>
      <c r="F98" s="13" t="s">
        <v>6</v>
      </c>
      <c r="G98" s="13" t="s">
        <v>316</v>
      </c>
      <c r="H98" s="13" t="s">
        <v>317</v>
      </c>
      <c r="I98" s="13" t="s">
        <v>41</v>
      </c>
      <c r="J98" s="13">
        <f>VLOOKUP(B98,sql查询!J:Q,2,0)</f>
        <v>1627</v>
      </c>
      <c r="K98" s="13" t="str">
        <f>VLOOKUP(B98,sql查询!J:Q,3,0)</f>
        <v>NULL</v>
      </c>
      <c r="L98" s="13">
        <f>VLOOKUP(B98,sql查询!J:Q,4,0)</f>
        <v>2</v>
      </c>
      <c r="M98" s="13">
        <f>VLOOKUP(B98,sql查询!J:Q,5,0)</f>
        <v>2451</v>
      </c>
      <c r="N98" s="13">
        <f>VLOOKUP(B98,sql查询!J:Q,6,0)</f>
        <v>326800</v>
      </c>
      <c r="O98" s="13">
        <f>VLOOKUP(B98,sql查询!J:Q,7,0)</f>
        <v>0</v>
      </c>
      <c r="P98" s="13">
        <f>VLOOKUP(B98,sql查询!J:Q,8,0)</f>
        <v>5</v>
      </c>
    </row>
    <row r="99" spans="1:23" s="14" customFormat="1" ht="14.5" x14ac:dyDescent="0.3">
      <c r="A99" s="13" t="s">
        <v>32</v>
      </c>
      <c r="B99" s="13">
        <v>207862</v>
      </c>
      <c r="C99" s="13" t="s">
        <v>187</v>
      </c>
      <c r="D99" s="13" t="s">
        <v>187</v>
      </c>
      <c r="E99" s="13" t="s">
        <v>188</v>
      </c>
      <c r="F99" s="13" t="s">
        <v>6</v>
      </c>
      <c r="G99" s="13" t="s">
        <v>318</v>
      </c>
      <c r="H99" s="13" t="s">
        <v>317</v>
      </c>
      <c r="I99" s="13" t="s">
        <v>41</v>
      </c>
      <c r="J99" s="13">
        <f>VLOOKUP(B99,sql查询!J:Q,2,0)</f>
        <v>1627</v>
      </c>
      <c r="K99" s="13" t="str">
        <f>VLOOKUP(B99,sql查询!J:Q,3,0)</f>
        <v>NULL</v>
      </c>
      <c r="L99" s="13">
        <f>VLOOKUP(B99,sql查询!J:Q,4,0)</f>
        <v>2</v>
      </c>
      <c r="M99" s="13">
        <f>VLOOKUP(B99,sql查询!J:Q,5,0)</f>
        <v>2451</v>
      </c>
      <c r="N99" s="13">
        <f>VLOOKUP(B99,sql查询!J:Q,6,0)</f>
        <v>326800</v>
      </c>
      <c r="O99" s="13">
        <f>VLOOKUP(B99,sql查询!J:Q,7,0)</f>
        <v>0</v>
      </c>
      <c r="P99" s="13">
        <f>VLOOKUP(B99,sql查询!J:Q,8,0)</f>
        <v>5</v>
      </c>
    </row>
    <row r="100" spans="1:23" s="14" customFormat="1" ht="14.5" x14ac:dyDescent="0.3">
      <c r="A100" s="13" t="s">
        <v>10</v>
      </c>
      <c r="B100" s="13">
        <v>312201</v>
      </c>
      <c r="C100" s="13" t="s">
        <v>189</v>
      </c>
      <c r="D100" s="13" t="s">
        <v>189</v>
      </c>
      <c r="E100" s="13" t="s">
        <v>190</v>
      </c>
      <c r="F100" s="13" t="s">
        <v>6</v>
      </c>
      <c r="G100" s="13" t="s">
        <v>319</v>
      </c>
      <c r="H100" s="13" t="s">
        <v>317</v>
      </c>
      <c r="I100" s="13" t="s">
        <v>41</v>
      </c>
      <c r="J100" s="13" t="str">
        <f>VLOOKUP(B100,sql查询!J:Q,2,0)</f>
        <v>NULL</v>
      </c>
      <c r="K100" s="13" t="str">
        <f>VLOOKUP(B100,sql查询!J:Q,3,0)</f>
        <v>NULL</v>
      </c>
      <c r="L100" s="13" t="str">
        <f>VLOOKUP(B100,sql查询!J:Q,4,0)</f>
        <v>NULL</v>
      </c>
      <c r="M100" s="13">
        <f>VLOOKUP(B100,sql查询!J:Q,5,0)</f>
        <v>1534</v>
      </c>
      <c r="N100" s="13">
        <f>VLOOKUP(B100,sql查询!J:Q,6,0)</f>
        <v>460</v>
      </c>
      <c r="O100" s="13">
        <f>VLOOKUP(B100,sql查询!J:Q,7,0)</f>
        <v>0</v>
      </c>
      <c r="P100" s="13">
        <f>VLOOKUP(B100,sql查询!J:Q,8,0)</f>
        <v>1</v>
      </c>
    </row>
    <row r="101" spans="1:23" s="14" customFormat="1" ht="14.5" x14ac:dyDescent="0.3">
      <c r="A101" s="13" t="s">
        <v>47</v>
      </c>
      <c r="B101" s="13">
        <v>108085</v>
      </c>
      <c r="C101" s="13" t="s">
        <v>109</v>
      </c>
      <c r="D101" s="13" t="s">
        <v>110</v>
      </c>
      <c r="E101" s="13" t="s">
        <v>111</v>
      </c>
      <c r="F101" s="13" t="s">
        <v>6</v>
      </c>
      <c r="G101" s="13" t="s">
        <v>320</v>
      </c>
      <c r="H101" s="13" t="s">
        <v>317</v>
      </c>
      <c r="I101" s="13" t="s">
        <v>41</v>
      </c>
      <c r="J101" s="13">
        <f>VLOOKUP(B101,sql查询!J:Q,2,0)</f>
        <v>196</v>
      </c>
      <c r="K101" s="13" t="str">
        <f>VLOOKUP(B101,sql查询!J:Q,3,0)</f>
        <v>NULL</v>
      </c>
      <c r="L101" s="13">
        <f>VLOOKUP(B101,sql查询!J:Q,4,0)</f>
        <v>15</v>
      </c>
      <c r="M101" s="13">
        <f>VLOOKUP(B101,sql查询!J:Q,5,0)</f>
        <v>4647</v>
      </c>
      <c r="N101" s="13">
        <f>VLOOKUP(B101,sql查询!J:Q,6,0)</f>
        <v>17486</v>
      </c>
      <c r="O101" s="13">
        <f>VLOOKUP(B101,sql查询!J:Q,7,0)</f>
        <v>0</v>
      </c>
      <c r="P101" s="13">
        <f>VLOOKUP(B101,sql查询!J:Q,8,0)</f>
        <v>5</v>
      </c>
    </row>
    <row r="102" spans="1:23" s="14" customFormat="1" ht="14.5" x14ac:dyDescent="0.3">
      <c r="A102" s="13" t="s">
        <v>31</v>
      </c>
      <c r="B102" s="13">
        <v>37455</v>
      </c>
      <c r="C102" s="13" t="s">
        <v>117</v>
      </c>
      <c r="D102" s="13" t="s">
        <v>117</v>
      </c>
      <c r="E102" s="13" t="s">
        <v>118</v>
      </c>
      <c r="F102" s="13" t="s">
        <v>6</v>
      </c>
      <c r="G102" s="13" t="s">
        <v>321</v>
      </c>
      <c r="H102" s="13" t="s">
        <v>317</v>
      </c>
      <c r="I102" s="13" t="s">
        <v>41</v>
      </c>
      <c r="J102" s="13">
        <f>VLOOKUP(B102,sql查询!J:Q,2,0)</f>
        <v>64</v>
      </c>
      <c r="K102" s="13" t="str">
        <f>VLOOKUP(B102,sql查询!J:Q,3,0)</f>
        <v>NULL</v>
      </c>
      <c r="L102" s="13">
        <f>VLOOKUP(B102,sql查询!J:Q,4,0)</f>
        <v>106</v>
      </c>
      <c r="M102" s="13">
        <f>VLOOKUP(B102,sql查询!J:Q,5,0)</f>
        <v>3141</v>
      </c>
      <c r="N102" s="13">
        <f>VLOOKUP(B102,sql查询!J:Q,6,0)</f>
        <v>29474</v>
      </c>
      <c r="O102" s="13">
        <f>VLOOKUP(B102,sql查询!J:Q,7,0)</f>
        <v>0</v>
      </c>
      <c r="P102" s="13">
        <f>VLOOKUP(B102,sql查询!J:Q,8,0)</f>
        <v>5</v>
      </c>
      <c r="U102" s="15"/>
      <c r="V102" s="15"/>
      <c r="W102" s="15"/>
    </row>
    <row r="103" spans="1:23" s="14" customFormat="1" ht="14.5" x14ac:dyDescent="0.3">
      <c r="A103" s="13" t="s">
        <v>95</v>
      </c>
      <c r="B103" s="13">
        <v>402781</v>
      </c>
      <c r="C103" s="13" t="s">
        <v>191</v>
      </c>
      <c r="D103" s="13" t="s">
        <v>192</v>
      </c>
      <c r="E103" s="13" t="s">
        <v>193</v>
      </c>
      <c r="F103" s="13" t="s">
        <v>6</v>
      </c>
      <c r="G103" s="13" t="s">
        <v>322</v>
      </c>
      <c r="H103" s="13" t="s">
        <v>317</v>
      </c>
      <c r="I103" s="13" t="s">
        <v>41</v>
      </c>
      <c r="J103" s="13" t="str">
        <f>VLOOKUP(B103,sql查询!J:Q,2,0)</f>
        <v>NULL</v>
      </c>
      <c r="K103" s="13">
        <f>VLOOKUP(B103,sql查询!J:Q,3,0)</f>
        <v>24</v>
      </c>
      <c r="L103" s="13">
        <f>VLOOKUP(B103,sql查询!J:Q,4,0)</f>
        <v>22</v>
      </c>
      <c r="M103" s="13">
        <f>VLOOKUP(B103,sql查询!J:Q,5,0)</f>
        <v>266</v>
      </c>
      <c r="N103" s="13">
        <f>VLOOKUP(B103,sql查询!J:Q,6,0)</f>
        <v>1530</v>
      </c>
      <c r="O103" s="13">
        <f>VLOOKUP(B103,sql查询!J:Q,7,0)</f>
        <v>0</v>
      </c>
      <c r="P103" s="13">
        <f>VLOOKUP(B103,sql查询!J:Q,8,0)</f>
        <v>3</v>
      </c>
      <c r="U103" s="15"/>
      <c r="V103" s="15"/>
      <c r="W103" s="15"/>
    </row>
    <row r="104" spans="1:23" s="14" customFormat="1" ht="26" x14ac:dyDescent="0.3">
      <c r="A104" s="13" t="s">
        <v>12</v>
      </c>
      <c r="B104" s="13">
        <v>94110</v>
      </c>
      <c r="C104" s="13" t="s">
        <v>194</v>
      </c>
      <c r="D104" s="13" t="s">
        <v>195</v>
      </c>
      <c r="E104" s="13" t="s">
        <v>196</v>
      </c>
      <c r="F104" s="13" t="s">
        <v>6</v>
      </c>
      <c r="G104" s="13" t="s">
        <v>323</v>
      </c>
      <c r="H104" s="13" t="s">
        <v>317</v>
      </c>
      <c r="I104" s="13" t="s">
        <v>41</v>
      </c>
      <c r="J104" s="13">
        <f>VLOOKUP(B104,sql查询!J:Q,2,0)</f>
        <v>12</v>
      </c>
      <c r="K104" s="13">
        <f>VLOOKUP(B104,sql查询!J:Q,3,0)</f>
        <v>1</v>
      </c>
      <c r="L104" s="13">
        <f>VLOOKUP(B104,sql查询!J:Q,4,0)</f>
        <v>137</v>
      </c>
      <c r="M104" s="13">
        <f>VLOOKUP(B104,sql查询!J:Q,5,0)</f>
        <v>4702</v>
      </c>
      <c r="N104" s="13">
        <f>VLOOKUP(B104,sql查询!J:Q,6,0)</f>
        <v>12317</v>
      </c>
      <c r="O104" s="13">
        <f>VLOOKUP(B104,sql查询!J:Q,7,0)</f>
        <v>0</v>
      </c>
      <c r="P104" s="13">
        <f>VLOOKUP(B104,sql查询!J:Q,8,0)</f>
        <v>4</v>
      </c>
      <c r="U104" s="15"/>
      <c r="V104" s="15"/>
      <c r="W104" s="15"/>
    </row>
    <row r="105" spans="1:23" s="14" customFormat="1" ht="14.5" x14ac:dyDescent="0.3">
      <c r="A105" s="13" t="s">
        <v>94</v>
      </c>
      <c r="B105" s="13">
        <v>696054</v>
      </c>
      <c r="C105" s="13" t="s">
        <v>197</v>
      </c>
      <c r="D105" s="13" t="s">
        <v>198</v>
      </c>
      <c r="E105" s="13" t="s">
        <v>78</v>
      </c>
      <c r="F105" s="13" t="s">
        <v>6</v>
      </c>
      <c r="G105" s="13" t="s">
        <v>324</v>
      </c>
      <c r="H105" s="13" t="s">
        <v>317</v>
      </c>
      <c r="I105" s="13" t="s">
        <v>41</v>
      </c>
      <c r="J105" s="13">
        <f>VLOOKUP(B105,sql查询!J:Q,2,0)</f>
        <v>2</v>
      </c>
      <c r="K105" s="13" t="str">
        <f>VLOOKUP(B105,sql查询!J:Q,3,0)</f>
        <v>NULL</v>
      </c>
      <c r="L105" s="13">
        <f>VLOOKUP(B105,sql查询!J:Q,4,0)</f>
        <v>112</v>
      </c>
      <c r="M105" s="13">
        <f>VLOOKUP(B105,sql查询!J:Q,5,0)</f>
        <v>1052</v>
      </c>
      <c r="N105" s="13">
        <f>VLOOKUP(B105,sql查询!J:Q,6,0)</f>
        <v>839</v>
      </c>
      <c r="O105" s="13">
        <f>VLOOKUP(B105,sql查询!J:Q,7,0)</f>
        <v>0</v>
      </c>
      <c r="P105" s="13">
        <f>VLOOKUP(B105,sql查询!J:Q,8,0)</f>
        <v>5</v>
      </c>
      <c r="U105" s="15"/>
      <c r="V105" s="15"/>
      <c r="W105" s="15"/>
    </row>
    <row r="106" spans="1:23" s="14" customFormat="1" ht="14.5" x14ac:dyDescent="0.3">
      <c r="A106" s="13" t="s">
        <v>42</v>
      </c>
      <c r="B106" s="13">
        <v>67583</v>
      </c>
      <c r="C106" s="13" t="s">
        <v>202</v>
      </c>
      <c r="D106" s="13" t="s">
        <v>203</v>
      </c>
      <c r="E106" s="13" t="s">
        <v>204</v>
      </c>
      <c r="F106" s="13" t="s">
        <v>6</v>
      </c>
      <c r="G106" s="13" t="s">
        <v>327</v>
      </c>
      <c r="H106" s="13" t="s">
        <v>326</v>
      </c>
      <c r="I106" s="13" t="s">
        <v>41</v>
      </c>
      <c r="J106" s="13">
        <f>VLOOKUP(B106,sql查询!J:Q,2,0)</f>
        <v>285</v>
      </c>
      <c r="K106" s="13">
        <f>VLOOKUP(B106,sql查询!J:Q,3,0)</f>
        <v>1</v>
      </c>
      <c r="L106" s="13">
        <f>VLOOKUP(B106,sql查询!J:Q,4,0)</f>
        <v>2201</v>
      </c>
      <c r="M106" s="13">
        <f>VLOOKUP(B106,sql查询!J:Q,5,0)</f>
        <v>69375</v>
      </c>
      <c r="N106" s="13">
        <f>VLOOKUP(B106,sql查询!J:Q,6,0)</f>
        <v>28238</v>
      </c>
      <c r="O106" s="13">
        <f>VLOOKUP(B106,sql查询!J:Q,7,0)</f>
        <v>1</v>
      </c>
      <c r="P106" s="13">
        <f>VLOOKUP(B106,sql查询!J:Q,8,0)</f>
        <v>5</v>
      </c>
      <c r="U106" s="15"/>
      <c r="V106" s="15"/>
      <c r="W106" s="15"/>
    </row>
    <row r="107" spans="1:23" s="14" customFormat="1" ht="14.5" x14ac:dyDescent="0.3">
      <c r="A107" s="13" t="s">
        <v>63</v>
      </c>
      <c r="B107" s="13">
        <v>401743</v>
      </c>
      <c r="C107" s="13" t="s">
        <v>205</v>
      </c>
      <c r="D107" s="13" t="s">
        <v>205</v>
      </c>
      <c r="E107" s="13" t="s">
        <v>206</v>
      </c>
      <c r="F107" s="13" t="s">
        <v>6</v>
      </c>
      <c r="G107" s="13" t="s">
        <v>328</v>
      </c>
      <c r="H107" s="13" t="s">
        <v>326</v>
      </c>
      <c r="I107" s="13" t="s">
        <v>41</v>
      </c>
      <c r="J107" s="13">
        <f>VLOOKUP(B107,sql查询!J:Q,2,0)</f>
        <v>128</v>
      </c>
      <c r="K107" s="13">
        <f>VLOOKUP(B107,sql查询!J:Q,3,0)</f>
        <v>5</v>
      </c>
      <c r="L107" s="13">
        <f>VLOOKUP(B107,sql查询!J:Q,4,0)</f>
        <v>78</v>
      </c>
      <c r="M107" s="13">
        <f>VLOOKUP(B107,sql查询!J:Q,5,0)</f>
        <v>1466</v>
      </c>
      <c r="N107" s="13">
        <f>VLOOKUP(B107,sql查询!J:Q,6,0)</f>
        <v>3926</v>
      </c>
      <c r="O107" s="13">
        <f>VLOOKUP(B107,sql查询!J:Q,7,0)</f>
        <v>0</v>
      </c>
      <c r="P107" s="13">
        <f>VLOOKUP(B107,sql查询!J:Q,8,0)</f>
        <v>4</v>
      </c>
      <c r="U107" s="15"/>
      <c r="V107" s="15"/>
      <c r="W107" s="15"/>
    </row>
    <row r="108" spans="1:23" s="14" customFormat="1" ht="14.5" x14ac:dyDescent="0.3">
      <c r="A108" s="13" t="s">
        <v>47</v>
      </c>
      <c r="B108" s="13">
        <v>182781</v>
      </c>
      <c r="C108" s="13" t="s">
        <v>207</v>
      </c>
      <c r="D108" s="13" t="s">
        <v>208</v>
      </c>
      <c r="E108" s="13" t="s">
        <v>209</v>
      </c>
      <c r="F108" s="13" t="s">
        <v>6</v>
      </c>
      <c r="G108" s="13" t="s">
        <v>329</v>
      </c>
      <c r="H108" s="13" t="s">
        <v>326</v>
      </c>
      <c r="I108" s="13" t="s">
        <v>41</v>
      </c>
      <c r="J108" s="13">
        <f>VLOOKUP(B108,sql查询!J:Q,2,0)</f>
        <v>5</v>
      </c>
      <c r="K108" s="13">
        <f>VLOOKUP(B108,sql查询!J:Q,3,0)</f>
        <v>1</v>
      </c>
      <c r="L108" s="13">
        <f>VLOOKUP(B108,sql查询!J:Q,4,0)</f>
        <v>70</v>
      </c>
      <c r="M108" s="13">
        <f>VLOOKUP(B108,sql查询!J:Q,5,0)</f>
        <v>1108</v>
      </c>
      <c r="N108" s="13">
        <f>VLOOKUP(B108,sql查询!J:Q,6,0)</f>
        <v>4100</v>
      </c>
      <c r="O108" s="13">
        <f>VLOOKUP(B108,sql查询!J:Q,7,0)</f>
        <v>1</v>
      </c>
      <c r="P108" s="13">
        <f>VLOOKUP(B108,sql查询!J:Q,8,0)</f>
        <v>5</v>
      </c>
      <c r="U108" s="15"/>
      <c r="V108" s="15"/>
      <c r="W108" s="15"/>
    </row>
    <row r="109" spans="1:23" s="10" customFormat="1" ht="14.5" x14ac:dyDescent="0.3">
      <c r="A109" s="11" t="s">
        <v>84</v>
      </c>
      <c r="B109" s="11">
        <v>153395</v>
      </c>
      <c r="C109" s="11" t="s">
        <v>114</v>
      </c>
      <c r="D109" s="11" t="s">
        <v>115</v>
      </c>
      <c r="E109" s="11" t="s">
        <v>114</v>
      </c>
      <c r="F109" s="11" t="s">
        <v>6</v>
      </c>
      <c r="G109" s="11" t="s">
        <v>222</v>
      </c>
      <c r="H109" s="11" t="s">
        <v>211</v>
      </c>
      <c r="I109" s="11" t="s">
        <v>41</v>
      </c>
      <c r="J109" s="11" t="str">
        <f>VLOOKUP(B109,sql查询!J:Q,2,0)</f>
        <v>NULL</v>
      </c>
      <c r="K109" s="11" t="str">
        <f>VLOOKUP(B109,sql查询!J:Q,3,0)</f>
        <v>NULL</v>
      </c>
      <c r="L109" s="11">
        <f>VLOOKUP(B109,sql查询!J:Q,4,0)</f>
        <v>6</v>
      </c>
      <c r="M109" s="11">
        <f>VLOOKUP(B109,sql查询!J:Q,5,0)</f>
        <v>3835</v>
      </c>
      <c r="N109" s="11">
        <f>VLOOKUP(B109,sql查询!J:Q,6,0)</f>
        <v>2543</v>
      </c>
      <c r="O109" s="11">
        <f>VLOOKUP(B109,sql查询!J:Q,7,0)</f>
        <v>0</v>
      </c>
      <c r="P109" s="11">
        <f>VLOOKUP(B109,sql查询!J:Q,8,0)</f>
        <v>1</v>
      </c>
    </row>
    <row r="110" spans="1:23" s="10" customFormat="1" ht="14.5" x14ac:dyDescent="0.3">
      <c r="A110" s="11" t="s">
        <v>89</v>
      </c>
      <c r="B110" s="11">
        <v>90620</v>
      </c>
      <c r="C110" s="11" t="s">
        <v>57</v>
      </c>
      <c r="D110" s="11" t="s">
        <v>58</v>
      </c>
      <c r="E110" s="11" t="s">
        <v>59</v>
      </c>
      <c r="F110" s="11" t="s">
        <v>6</v>
      </c>
      <c r="G110" s="11" t="s">
        <v>240</v>
      </c>
      <c r="H110" s="11" t="s">
        <v>233</v>
      </c>
      <c r="I110" s="11" t="s">
        <v>41</v>
      </c>
      <c r="J110" s="11">
        <v>6</v>
      </c>
      <c r="K110" s="11" t="s">
        <v>80</v>
      </c>
      <c r="L110" s="11">
        <v>7</v>
      </c>
      <c r="M110" s="11">
        <v>1066</v>
      </c>
      <c r="N110" s="11">
        <v>1345</v>
      </c>
      <c r="O110" s="11">
        <v>0</v>
      </c>
      <c r="P110" s="11">
        <v>1</v>
      </c>
    </row>
    <row r="111" spans="1:23" s="10" customFormat="1" ht="14.5" x14ac:dyDescent="0.3">
      <c r="A111" s="11" t="s">
        <v>89</v>
      </c>
      <c r="B111" s="11">
        <v>136606</v>
      </c>
      <c r="C111" s="11" t="s">
        <v>44</v>
      </c>
      <c r="D111" s="11" t="s">
        <v>45</v>
      </c>
      <c r="E111" s="11" t="s">
        <v>46</v>
      </c>
      <c r="F111" s="11" t="s">
        <v>6</v>
      </c>
      <c r="G111" s="11" t="s">
        <v>241</v>
      </c>
      <c r="H111" s="11" t="s">
        <v>233</v>
      </c>
      <c r="I111" s="11" t="s">
        <v>41</v>
      </c>
      <c r="J111" s="11">
        <v>5</v>
      </c>
      <c r="K111" s="11" t="s">
        <v>80</v>
      </c>
      <c r="L111" s="11">
        <v>2</v>
      </c>
      <c r="M111" s="11">
        <v>3238</v>
      </c>
      <c r="N111" s="11">
        <v>4621</v>
      </c>
      <c r="O111" s="11">
        <v>0</v>
      </c>
      <c r="P111" s="11">
        <v>1</v>
      </c>
    </row>
    <row r="112" spans="1:23" s="10" customFormat="1" ht="14.5" x14ac:dyDescent="0.3">
      <c r="A112" s="11" t="s">
        <v>81</v>
      </c>
      <c r="B112" s="11">
        <v>105983</v>
      </c>
      <c r="C112" s="11" t="s">
        <v>168</v>
      </c>
      <c r="D112" s="11" t="s">
        <v>169</v>
      </c>
      <c r="E112" s="11" t="s">
        <v>170</v>
      </c>
      <c r="F112" s="11" t="s">
        <v>6</v>
      </c>
      <c r="G112" s="11" t="s">
        <v>285</v>
      </c>
      <c r="H112" s="11" t="s">
        <v>275</v>
      </c>
      <c r="I112" s="11" t="s">
        <v>41</v>
      </c>
      <c r="J112" s="11">
        <v>5</v>
      </c>
      <c r="K112" s="11" t="s">
        <v>80</v>
      </c>
      <c r="L112" s="11">
        <v>11</v>
      </c>
      <c r="M112" s="11">
        <v>2733</v>
      </c>
      <c r="N112" s="11">
        <v>83745</v>
      </c>
      <c r="O112" s="11">
        <v>0</v>
      </c>
      <c r="P112" s="11">
        <v>1</v>
      </c>
    </row>
    <row r="113" spans="1:23" s="10" customFormat="1" ht="14.5" x14ac:dyDescent="0.3">
      <c r="A113" s="11" t="s">
        <v>47</v>
      </c>
      <c r="B113" s="11">
        <v>410667</v>
      </c>
      <c r="C113" s="11" t="s">
        <v>199</v>
      </c>
      <c r="D113" s="11" t="s">
        <v>200</v>
      </c>
      <c r="E113" s="11" t="s">
        <v>201</v>
      </c>
      <c r="F113" s="11" t="s">
        <v>6</v>
      </c>
      <c r="G113" s="11" t="s">
        <v>325</v>
      </c>
      <c r="H113" s="11" t="s">
        <v>326</v>
      </c>
      <c r="I113" s="11" t="s">
        <v>41</v>
      </c>
      <c r="J113" s="11" t="str">
        <f>VLOOKUP(B113,sql查询!J:Q,2,0)</f>
        <v>NULL</v>
      </c>
      <c r="K113" s="11" t="str">
        <f>VLOOKUP(B113,sql查询!J:Q,3,0)</f>
        <v>NULL</v>
      </c>
      <c r="L113" s="11" t="str">
        <f>VLOOKUP(B113,sql查询!J:Q,4,0)</f>
        <v>NULL</v>
      </c>
      <c r="M113" s="11">
        <f>VLOOKUP(B113,sql查询!J:Q,5,0)</f>
        <v>98</v>
      </c>
      <c r="N113" s="11">
        <f>VLOOKUP(B113,sql查询!J:Q,6,0)</f>
        <v>307</v>
      </c>
      <c r="O113" s="11">
        <f>VLOOKUP(B113,sql查询!J:Q,7,0)</f>
        <v>0</v>
      </c>
      <c r="P113" s="11">
        <f>VLOOKUP(B113,sql查询!J:Q,8,0)</f>
        <v>1</v>
      </c>
      <c r="U113" s="12"/>
      <c r="V113" s="12"/>
      <c r="W113" s="12"/>
    </row>
  </sheetData>
  <autoFilter ref="P1:P113" xr:uid="{1C5DAE9D-9D86-4C1E-9981-751DBD7E044A}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863F4-7750-4FD6-9B60-89C608E773CF}">
  <dimension ref="A1:Q113"/>
  <sheetViews>
    <sheetView workbookViewId="0">
      <selection activeCell="R9" sqref="R9"/>
    </sheetView>
  </sheetViews>
  <sheetFormatPr defaultRowHeight="14" x14ac:dyDescent="0.25"/>
  <cols>
    <col min="1" max="1" width="6.26953125" bestFit="1" customWidth="1"/>
  </cols>
  <sheetData>
    <row r="1" spans="1:17" ht="14.5" x14ac:dyDescent="0.3">
      <c r="A1" s="2" t="s">
        <v>1</v>
      </c>
      <c r="B1" s="7"/>
      <c r="J1" t="s">
        <v>13</v>
      </c>
      <c r="K1" t="s">
        <v>14</v>
      </c>
      <c r="L1" t="s">
        <v>15</v>
      </c>
      <c r="M1" t="s">
        <v>16</v>
      </c>
      <c r="N1" t="s">
        <v>17</v>
      </c>
      <c r="O1" t="s">
        <v>18</v>
      </c>
      <c r="P1" t="s">
        <v>19</v>
      </c>
      <c r="Q1" t="s">
        <v>20</v>
      </c>
    </row>
    <row r="2" spans="1:17" ht="14.5" x14ac:dyDescent="0.3">
      <c r="A2" s="4">
        <v>503326</v>
      </c>
      <c r="B2" s="8" t="s">
        <v>21</v>
      </c>
      <c r="C2" s="5" t="s">
        <v>22</v>
      </c>
      <c r="D2" s="5" t="s">
        <v>23</v>
      </c>
      <c r="E2" s="5" t="s">
        <v>24</v>
      </c>
      <c r="F2" s="6" t="s">
        <v>21</v>
      </c>
      <c r="G2" t="str">
        <f>_xlfn.CONCAT(C2&amp;A2&amp;C2&amp;F2)</f>
        <v>'503326',</v>
      </c>
      <c r="J2">
        <v>119</v>
      </c>
      <c r="K2">
        <v>237</v>
      </c>
      <c r="L2" t="s">
        <v>80</v>
      </c>
      <c r="M2">
        <v>3464</v>
      </c>
      <c r="N2">
        <v>140503</v>
      </c>
      <c r="O2">
        <v>44521</v>
      </c>
      <c r="P2">
        <v>1</v>
      </c>
      <c r="Q2">
        <v>5</v>
      </c>
    </row>
    <row r="3" spans="1:17" ht="14.5" x14ac:dyDescent="0.3">
      <c r="A3" s="4">
        <v>876229</v>
      </c>
      <c r="B3" s="8" t="s">
        <v>21</v>
      </c>
      <c r="C3" s="5" t="s">
        <v>22</v>
      </c>
      <c r="D3" s="5" t="s">
        <v>23</v>
      </c>
      <c r="E3" s="5" t="s">
        <v>24</v>
      </c>
      <c r="F3" s="6" t="s">
        <v>21</v>
      </c>
      <c r="G3" t="str">
        <f t="shared" ref="G3:G66" si="0">_xlfn.CONCAT(C3&amp;A3&amp;C3&amp;F3)</f>
        <v>'876229',</v>
      </c>
      <c r="J3">
        <v>265424</v>
      </c>
      <c r="K3">
        <v>2</v>
      </c>
      <c r="L3" t="s">
        <v>80</v>
      </c>
      <c r="M3">
        <v>3</v>
      </c>
      <c r="N3">
        <v>1601</v>
      </c>
      <c r="O3">
        <v>24650</v>
      </c>
      <c r="P3">
        <v>0</v>
      </c>
      <c r="Q3">
        <v>3</v>
      </c>
    </row>
    <row r="4" spans="1:17" ht="14.5" x14ac:dyDescent="0.3">
      <c r="A4" s="4">
        <v>57460</v>
      </c>
      <c r="B4" s="8" t="s">
        <v>21</v>
      </c>
      <c r="C4" s="5" t="s">
        <v>22</v>
      </c>
      <c r="D4" s="5" t="s">
        <v>23</v>
      </c>
      <c r="E4" s="5" t="s">
        <v>24</v>
      </c>
      <c r="F4" s="6" t="s">
        <v>21</v>
      </c>
      <c r="G4" t="str">
        <f t="shared" si="0"/>
        <v>'57460',</v>
      </c>
      <c r="J4">
        <v>81222</v>
      </c>
      <c r="K4">
        <v>162</v>
      </c>
      <c r="L4" t="s">
        <v>80</v>
      </c>
      <c r="M4">
        <v>20</v>
      </c>
      <c r="N4">
        <v>2255</v>
      </c>
      <c r="O4">
        <v>33217</v>
      </c>
      <c r="P4">
        <v>0</v>
      </c>
      <c r="Q4">
        <v>5</v>
      </c>
    </row>
    <row r="5" spans="1:17" ht="14.5" x14ac:dyDescent="0.3">
      <c r="A5" s="4">
        <v>57460</v>
      </c>
      <c r="B5" s="8" t="s">
        <v>21</v>
      </c>
      <c r="C5" s="5" t="s">
        <v>22</v>
      </c>
      <c r="D5" s="5" t="s">
        <v>23</v>
      </c>
      <c r="E5" s="5" t="s">
        <v>24</v>
      </c>
      <c r="F5" s="6" t="s">
        <v>21</v>
      </c>
      <c r="G5" t="str">
        <f t="shared" si="0"/>
        <v>'57460',</v>
      </c>
      <c r="J5">
        <v>366580</v>
      </c>
      <c r="K5">
        <v>6</v>
      </c>
      <c r="L5" t="s">
        <v>80</v>
      </c>
      <c r="M5">
        <v>1</v>
      </c>
      <c r="N5">
        <v>2563</v>
      </c>
      <c r="O5">
        <v>27052</v>
      </c>
      <c r="P5">
        <v>0</v>
      </c>
      <c r="Q5">
        <v>2</v>
      </c>
    </row>
    <row r="6" spans="1:17" ht="14.5" x14ac:dyDescent="0.3">
      <c r="A6" s="4">
        <v>139089</v>
      </c>
      <c r="B6" s="8" t="s">
        <v>21</v>
      </c>
      <c r="C6" s="5" t="s">
        <v>22</v>
      </c>
      <c r="D6" s="5" t="s">
        <v>23</v>
      </c>
      <c r="E6" s="5" t="s">
        <v>24</v>
      </c>
      <c r="F6" s="6" t="s">
        <v>21</v>
      </c>
      <c r="G6" t="str">
        <f t="shared" si="0"/>
        <v>'139089',</v>
      </c>
      <c r="J6">
        <v>65081</v>
      </c>
      <c r="K6">
        <v>4</v>
      </c>
      <c r="L6" t="s">
        <v>80</v>
      </c>
      <c r="M6">
        <v>1</v>
      </c>
      <c r="N6">
        <v>6071</v>
      </c>
      <c r="O6">
        <v>23511</v>
      </c>
      <c r="P6">
        <v>0</v>
      </c>
      <c r="Q6">
        <v>2</v>
      </c>
    </row>
    <row r="7" spans="1:17" ht="14.5" x14ac:dyDescent="0.3">
      <c r="A7" s="4">
        <v>435020</v>
      </c>
      <c r="B7" s="8" t="s">
        <v>21</v>
      </c>
      <c r="C7" s="5" t="s">
        <v>22</v>
      </c>
      <c r="D7" s="5" t="s">
        <v>23</v>
      </c>
      <c r="E7" s="5" t="s">
        <v>24</v>
      </c>
      <c r="F7" s="6" t="s">
        <v>21</v>
      </c>
      <c r="G7" t="str">
        <f t="shared" si="0"/>
        <v>'435020',</v>
      </c>
      <c r="J7">
        <v>664680</v>
      </c>
      <c r="K7">
        <v>45</v>
      </c>
      <c r="L7" t="s">
        <v>80</v>
      </c>
      <c r="M7">
        <v>5164</v>
      </c>
      <c r="N7">
        <v>25321</v>
      </c>
      <c r="O7">
        <v>56694</v>
      </c>
      <c r="P7">
        <v>1</v>
      </c>
      <c r="Q7">
        <v>5</v>
      </c>
    </row>
    <row r="8" spans="1:17" ht="14.5" x14ac:dyDescent="0.3">
      <c r="A8" s="4">
        <v>434744</v>
      </c>
      <c r="B8" s="8" t="s">
        <v>21</v>
      </c>
      <c r="C8" s="5" t="s">
        <v>22</v>
      </c>
      <c r="D8" s="5" t="s">
        <v>23</v>
      </c>
      <c r="E8" s="5" t="s">
        <v>24</v>
      </c>
      <c r="F8" s="6" t="s">
        <v>21</v>
      </c>
      <c r="G8" t="str">
        <f t="shared" si="0"/>
        <v>'434744',</v>
      </c>
      <c r="J8">
        <v>435020</v>
      </c>
      <c r="K8">
        <v>9</v>
      </c>
      <c r="L8" t="s">
        <v>80</v>
      </c>
      <c r="M8">
        <v>159</v>
      </c>
      <c r="N8">
        <v>1061</v>
      </c>
      <c r="O8">
        <v>480</v>
      </c>
      <c r="P8">
        <v>0</v>
      </c>
      <c r="Q8">
        <v>5</v>
      </c>
    </row>
    <row r="9" spans="1:17" ht="14.5" x14ac:dyDescent="0.3">
      <c r="A9" s="4">
        <v>65081</v>
      </c>
      <c r="B9" s="8" t="s">
        <v>21</v>
      </c>
      <c r="C9" s="5" t="s">
        <v>22</v>
      </c>
      <c r="D9" s="5" t="s">
        <v>23</v>
      </c>
      <c r="E9" s="5" t="s">
        <v>24</v>
      </c>
      <c r="F9" s="6" t="s">
        <v>21</v>
      </c>
      <c r="G9" t="str">
        <f t="shared" si="0"/>
        <v>'65081',</v>
      </c>
      <c r="J9">
        <v>164244</v>
      </c>
      <c r="K9">
        <v>3504</v>
      </c>
      <c r="L9">
        <v>6</v>
      </c>
      <c r="M9">
        <v>129</v>
      </c>
      <c r="N9">
        <v>16914</v>
      </c>
      <c r="O9">
        <v>286994</v>
      </c>
      <c r="P9">
        <v>1</v>
      </c>
      <c r="Q9">
        <v>5</v>
      </c>
    </row>
    <row r="10" spans="1:17" ht="14.5" x14ac:dyDescent="0.3">
      <c r="A10" s="4">
        <v>314330</v>
      </c>
      <c r="B10" s="8" t="s">
        <v>21</v>
      </c>
      <c r="C10" s="5" t="s">
        <v>22</v>
      </c>
      <c r="D10" s="5" t="s">
        <v>23</v>
      </c>
      <c r="E10" s="5" t="s">
        <v>24</v>
      </c>
      <c r="F10" s="6" t="s">
        <v>21</v>
      </c>
      <c r="G10" t="str">
        <f t="shared" si="0"/>
        <v>'314330',</v>
      </c>
      <c r="J10">
        <v>207862</v>
      </c>
      <c r="K10">
        <v>1627</v>
      </c>
      <c r="L10" t="s">
        <v>80</v>
      </c>
      <c r="M10">
        <v>2</v>
      </c>
      <c r="N10">
        <v>2451</v>
      </c>
      <c r="O10">
        <v>326800</v>
      </c>
      <c r="P10">
        <v>0</v>
      </c>
      <c r="Q10">
        <v>5</v>
      </c>
    </row>
    <row r="11" spans="1:17" ht="14.5" x14ac:dyDescent="0.3">
      <c r="A11" s="4">
        <v>108085</v>
      </c>
      <c r="B11" s="8" t="s">
        <v>21</v>
      </c>
      <c r="C11" s="5" t="s">
        <v>22</v>
      </c>
      <c r="D11" s="5" t="s">
        <v>23</v>
      </c>
      <c r="E11" s="5" t="s">
        <v>24</v>
      </c>
      <c r="F11" s="6" t="s">
        <v>21</v>
      </c>
      <c r="G11" t="str">
        <f t="shared" si="0"/>
        <v>'108085',</v>
      </c>
      <c r="J11">
        <v>85001</v>
      </c>
      <c r="K11">
        <v>11</v>
      </c>
      <c r="L11">
        <v>1</v>
      </c>
      <c r="M11">
        <v>66</v>
      </c>
      <c r="N11">
        <v>15797</v>
      </c>
      <c r="O11">
        <v>7108</v>
      </c>
      <c r="P11">
        <v>0</v>
      </c>
      <c r="Q11">
        <v>3</v>
      </c>
    </row>
    <row r="12" spans="1:17" ht="14.5" x14ac:dyDescent="0.3">
      <c r="A12" s="4">
        <v>375659</v>
      </c>
      <c r="B12" s="8" t="s">
        <v>21</v>
      </c>
      <c r="C12" s="5" t="s">
        <v>22</v>
      </c>
      <c r="D12" s="5" t="s">
        <v>23</v>
      </c>
      <c r="E12" s="5" t="s">
        <v>24</v>
      </c>
      <c r="F12" s="6" t="s">
        <v>21</v>
      </c>
      <c r="G12" t="str">
        <f t="shared" si="0"/>
        <v>'375659',</v>
      </c>
      <c r="J12">
        <v>434744</v>
      </c>
      <c r="K12">
        <v>1</v>
      </c>
      <c r="L12" t="s">
        <v>80</v>
      </c>
      <c r="M12">
        <v>70</v>
      </c>
      <c r="N12">
        <v>2489</v>
      </c>
      <c r="O12">
        <v>32003</v>
      </c>
      <c r="P12">
        <v>0</v>
      </c>
      <c r="Q12">
        <v>5</v>
      </c>
    </row>
    <row r="13" spans="1:17" ht="14.5" x14ac:dyDescent="0.3">
      <c r="A13" s="4">
        <v>153395</v>
      </c>
      <c r="B13" s="8" t="s">
        <v>21</v>
      </c>
      <c r="C13" s="5" t="s">
        <v>22</v>
      </c>
      <c r="D13" s="5" t="s">
        <v>23</v>
      </c>
      <c r="E13" s="5" t="s">
        <v>24</v>
      </c>
      <c r="F13" s="6" t="s">
        <v>21</v>
      </c>
      <c r="G13" t="str">
        <f t="shared" si="0"/>
        <v>'153395',</v>
      </c>
      <c r="J13">
        <v>401743</v>
      </c>
      <c r="K13">
        <v>128</v>
      </c>
      <c r="L13">
        <v>5</v>
      </c>
      <c r="M13">
        <v>78</v>
      </c>
      <c r="N13">
        <v>1466</v>
      </c>
      <c r="O13">
        <v>3926</v>
      </c>
      <c r="P13">
        <v>0</v>
      </c>
      <c r="Q13">
        <v>4</v>
      </c>
    </row>
    <row r="14" spans="1:17" ht="14.5" x14ac:dyDescent="0.3">
      <c r="A14" s="4">
        <v>83182</v>
      </c>
      <c r="B14" s="8" t="s">
        <v>21</v>
      </c>
      <c r="C14" s="5" t="s">
        <v>22</v>
      </c>
      <c r="D14" s="5" t="s">
        <v>23</v>
      </c>
      <c r="E14" s="5" t="s">
        <v>24</v>
      </c>
      <c r="F14" s="6" t="s">
        <v>21</v>
      </c>
      <c r="G14" t="str">
        <f t="shared" si="0"/>
        <v>'83182',</v>
      </c>
      <c r="J14">
        <v>574101</v>
      </c>
      <c r="K14">
        <v>5</v>
      </c>
      <c r="L14" t="s">
        <v>80</v>
      </c>
      <c r="M14">
        <v>2</v>
      </c>
      <c r="N14">
        <v>1177</v>
      </c>
      <c r="O14">
        <v>15566</v>
      </c>
      <c r="P14">
        <v>0</v>
      </c>
      <c r="Q14">
        <v>2</v>
      </c>
    </row>
    <row r="15" spans="1:17" ht="14.5" x14ac:dyDescent="0.3">
      <c r="A15" s="4">
        <v>37455</v>
      </c>
      <c r="B15" s="8" t="s">
        <v>21</v>
      </c>
      <c r="C15" s="5" t="s">
        <v>22</v>
      </c>
      <c r="D15" s="5" t="s">
        <v>23</v>
      </c>
      <c r="E15" s="5" t="s">
        <v>24</v>
      </c>
      <c r="F15" s="6" t="s">
        <v>21</v>
      </c>
      <c r="G15" t="str">
        <f t="shared" si="0"/>
        <v>'37455',</v>
      </c>
      <c r="J15">
        <v>402781</v>
      </c>
      <c r="K15" t="s">
        <v>80</v>
      </c>
      <c r="L15">
        <v>24</v>
      </c>
      <c r="M15">
        <v>22</v>
      </c>
      <c r="N15">
        <v>266</v>
      </c>
      <c r="O15">
        <v>1530</v>
      </c>
      <c r="P15">
        <v>0</v>
      </c>
      <c r="Q15">
        <v>3</v>
      </c>
    </row>
    <row r="16" spans="1:17" ht="14.5" x14ac:dyDescent="0.3">
      <c r="A16" s="4">
        <v>40892</v>
      </c>
      <c r="B16" s="8" t="s">
        <v>21</v>
      </c>
      <c r="C16" s="5" t="s">
        <v>22</v>
      </c>
      <c r="D16" s="5" t="s">
        <v>23</v>
      </c>
      <c r="E16" s="5" t="s">
        <v>24</v>
      </c>
      <c r="F16" s="6" t="s">
        <v>21</v>
      </c>
      <c r="G16" t="str">
        <f t="shared" si="0"/>
        <v>'40892',</v>
      </c>
      <c r="J16">
        <v>696054</v>
      </c>
      <c r="K16">
        <v>2</v>
      </c>
      <c r="L16" t="s">
        <v>80</v>
      </c>
      <c r="M16">
        <v>112</v>
      </c>
      <c r="N16">
        <v>1052</v>
      </c>
      <c r="O16">
        <v>839</v>
      </c>
      <c r="P16">
        <v>0</v>
      </c>
      <c r="Q16">
        <v>5</v>
      </c>
    </row>
    <row r="17" spans="1:17" ht="14.5" x14ac:dyDescent="0.3">
      <c r="A17" s="4">
        <v>329806</v>
      </c>
      <c r="B17" s="8" t="s">
        <v>21</v>
      </c>
      <c r="C17" s="5" t="s">
        <v>22</v>
      </c>
      <c r="D17" s="5" t="s">
        <v>23</v>
      </c>
      <c r="E17" s="5" t="s">
        <v>24</v>
      </c>
      <c r="F17" s="6" t="s">
        <v>21</v>
      </c>
      <c r="G17" t="str">
        <f t="shared" si="0"/>
        <v>'329806',</v>
      </c>
      <c r="J17">
        <v>67583</v>
      </c>
      <c r="K17">
        <v>285</v>
      </c>
      <c r="L17">
        <v>1</v>
      </c>
      <c r="M17">
        <v>2201</v>
      </c>
      <c r="N17">
        <v>69375</v>
      </c>
      <c r="O17">
        <v>28238</v>
      </c>
      <c r="P17">
        <v>1</v>
      </c>
      <c r="Q17">
        <v>5</v>
      </c>
    </row>
    <row r="18" spans="1:17" ht="14.5" x14ac:dyDescent="0.3">
      <c r="A18" s="4">
        <v>104847</v>
      </c>
      <c r="B18" s="8" t="s">
        <v>21</v>
      </c>
      <c r="C18" s="5" t="s">
        <v>22</v>
      </c>
      <c r="D18" s="5" t="s">
        <v>23</v>
      </c>
      <c r="E18" s="5" t="s">
        <v>24</v>
      </c>
      <c r="F18" s="6" t="s">
        <v>21</v>
      </c>
      <c r="G18" t="str">
        <f t="shared" si="0"/>
        <v>'104847',</v>
      </c>
      <c r="J18">
        <v>528982</v>
      </c>
      <c r="K18">
        <v>61</v>
      </c>
      <c r="L18">
        <v>6</v>
      </c>
      <c r="M18">
        <v>24</v>
      </c>
      <c r="N18">
        <v>428</v>
      </c>
      <c r="O18">
        <v>24627</v>
      </c>
      <c r="P18">
        <v>1</v>
      </c>
      <c r="Q18">
        <v>5</v>
      </c>
    </row>
    <row r="19" spans="1:17" ht="14.5" x14ac:dyDescent="0.3">
      <c r="A19" s="4">
        <v>81222</v>
      </c>
      <c r="B19" s="8" t="s">
        <v>21</v>
      </c>
      <c r="C19" s="5" t="s">
        <v>22</v>
      </c>
      <c r="D19" s="5" t="s">
        <v>23</v>
      </c>
      <c r="E19" s="5" t="s">
        <v>24</v>
      </c>
      <c r="F19" s="6" t="s">
        <v>21</v>
      </c>
      <c r="G19" t="str">
        <f t="shared" si="0"/>
        <v>'81222',</v>
      </c>
      <c r="J19">
        <v>17362</v>
      </c>
      <c r="K19">
        <v>3</v>
      </c>
      <c r="L19" t="s">
        <v>80</v>
      </c>
      <c r="M19">
        <v>1966</v>
      </c>
      <c r="N19">
        <v>131363</v>
      </c>
      <c r="O19">
        <v>16392</v>
      </c>
      <c r="P19">
        <v>1</v>
      </c>
      <c r="Q19">
        <v>5</v>
      </c>
    </row>
    <row r="20" spans="1:17" ht="14.5" x14ac:dyDescent="0.3">
      <c r="A20" s="4">
        <v>21981</v>
      </c>
      <c r="B20" s="8" t="s">
        <v>21</v>
      </c>
      <c r="C20" s="5" t="s">
        <v>22</v>
      </c>
      <c r="D20" s="5" t="s">
        <v>23</v>
      </c>
      <c r="E20" s="5" t="s">
        <v>24</v>
      </c>
      <c r="F20" s="6" t="s">
        <v>21</v>
      </c>
      <c r="G20" t="str">
        <f t="shared" si="0"/>
        <v>'21981',</v>
      </c>
      <c r="J20">
        <v>503326</v>
      </c>
      <c r="K20" t="s">
        <v>80</v>
      </c>
      <c r="L20" t="s">
        <v>80</v>
      </c>
      <c r="M20">
        <v>57</v>
      </c>
      <c r="N20">
        <v>1232</v>
      </c>
      <c r="O20">
        <v>2072</v>
      </c>
      <c r="P20">
        <v>0</v>
      </c>
      <c r="Q20">
        <v>3</v>
      </c>
    </row>
    <row r="21" spans="1:17" ht="14.5" x14ac:dyDescent="0.3">
      <c r="A21" s="4">
        <v>17362</v>
      </c>
      <c r="B21" s="8" t="s">
        <v>21</v>
      </c>
      <c r="C21" s="5" t="s">
        <v>22</v>
      </c>
      <c r="D21" s="5" t="s">
        <v>23</v>
      </c>
      <c r="E21" s="5" t="s">
        <v>24</v>
      </c>
      <c r="F21" s="6" t="s">
        <v>21</v>
      </c>
      <c r="G21" t="str">
        <f t="shared" si="0"/>
        <v>'17362',</v>
      </c>
      <c r="J21">
        <v>65434</v>
      </c>
      <c r="K21">
        <v>4</v>
      </c>
      <c r="L21">
        <v>14</v>
      </c>
      <c r="M21">
        <v>592</v>
      </c>
      <c r="N21">
        <v>14361</v>
      </c>
      <c r="O21">
        <v>3129</v>
      </c>
      <c r="P21">
        <v>0</v>
      </c>
      <c r="Q21">
        <v>5</v>
      </c>
    </row>
    <row r="22" spans="1:17" ht="14.5" x14ac:dyDescent="0.3">
      <c r="A22" s="4">
        <v>17362</v>
      </c>
      <c r="B22" s="8" t="s">
        <v>21</v>
      </c>
      <c r="C22" s="5" t="s">
        <v>22</v>
      </c>
      <c r="D22" s="5" t="s">
        <v>23</v>
      </c>
      <c r="E22" s="5" t="s">
        <v>24</v>
      </c>
      <c r="F22" s="6" t="s">
        <v>21</v>
      </c>
      <c r="G22" t="str">
        <f t="shared" si="0"/>
        <v>'17362',</v>
      </c>
      <c r="J22">
        <v>92427</v>
      </c>
      <c r="K22">
        <v>130</v>
      </c>
      <c r="L22">
        <v>45</v>
      </c>
      <c r="M22">
        <v>107</v>
      </c>
      <c r="N22">
        <v>1847</v>
      </c>
      <c r="O22">
        <v>32463</v>
      </c>
      <c r="P22">
        <v>0</v>
      </c>
      <c r="Q22">
        <v>5</v>
      </c>
    </row>
    <row r="23" spans="1:17" ht="14.5" x14ac:dyDescent="0.3">
      <c r="A23" s="4">
        <v>310834</v>
      </c>
      <c r="B23" s="8" t="s">
        <v>21</v>
      </c>
      <c r="C23" s="5" t="s">
        <v>22</v>
      </c>
      <c r="D23" s="5" t="s">
        <v>23</v>
      </c>
      <c r="E23" s="5" t="s">
        <v>24</v>
      </c>
      <c r="F23" s="6" t="s">
        <v>21</v>
      </c>
      <c r="G23" t="str">
        <f t="shared" si="0"/>
        <v>'310834',</v>
      </c>
      <c r="J23">
        <v>108085</v>
      </c>
      <c r="K23">
        <v>196</v>
      </c>
      <c r="L23" t="s">
        <v>80</v>
      </c>
      <c r="M23">
        <v>15</v>
      </c>
      <c r="N23">
        <v>4647</v>
      </c>
      <c r="O23">
        <v>17486</v>
      </c>
      <c r="P23">
        <v>0</v>
      </c>
      <c r="Q23">
        <v>5</v>
      </c>
    </row>
    <row r="24" spans="1:17" ht="14.5" x14ac:dyDescent="0.3">
      <c r="A24" s="4">
        <v>17362</v>
      </c>
      <c r="B24" s="8" t="s">
        <v>21</v>
      </c>
      <c r="C24" s="5" t="s">
        <v>22</v>
      </c>
      <c r="D24" s="5" t="s">
        <v>23</v>
      </c>
      <c r="E24" s="5" t="s">
        <v>24</v>
      </c>
      <c r="F24" s="6" t="s">
        <v>21</v>
      </c>
      <c r="G24" t="str">
        <f t="shared" si="0"/>
        <v>'17362',</v>
      </c>
      <c r="J24">
        <v>153395</v>
      </c>
      <c r="K24" t="s">
        <v>80</v>
      </c>
      <c r="L24" t="s">
        <v>80</v>
      </c>
      <c r="M24">
        <v>6</v>
      </c>
      <c r="N24">
        <v>3835</v>
      </c>
      <c r="O24">
        <v>2543</v>
      </c>
      <c r="P24">
        <v>0</v>
      </c>
      <c r="Q24">
        <v>1</v>
      </c>
    </row>
    <row r="25" spans="1:17" ht="14.5" x14ac:dyDescent="0.3">
      <c r="A25" s="4">
        <v>310834</v>
      </c>
      <c r="B25" s="8" t="s">
        <v>21</v>
      </c>
      <c r="C25" s="5" t="s">
        <v>22</v>
      </c>
      <c r="D25" s="5" t="s">
        <v>23</v>
      </c>
      <c r="E25" s="5" t="s">
        <v>24</v>
      </c>
      <c r="F25" s="6" t="s">
        <v>21</v>
      </c>
      <c r="G25" t="str">
        <f t="shared" si="0"/>
        <v>'310834',</v>
      </c>
      <c r="J25">
        <v>231105</v>
      </c>
      <c r="K25">
        <v>281</v>
      </c>
      <c r="L25" t="s">
        <v>80</v>
      </c>
      <c r="M25">
        <v>57</v>
      </c>
      <c r="N25">
        <v>3932</v>
      </c>
      <c r="O25">
        <v>92350</v>
      </c>
      <c r="P25">
        <v>0</v>
      </c>
      <c r="Q25">
        <v>5</v>
      </c>
    </row>
    <row r="26" spans="1:17" ht="14.5" x14ac:dyDescent="0.3">
      <c r="A26" s="4">
        <v>89977</v>
      </c>
      <c r="B26" s="8" t="s">
        <v>21</v>
      </c>
      <c r="C26" s="5" t="s">
        <v>22</v>
      </c>
      <c r="D26" s="5" t="s">
        <v>23</v>
      </c>
      <c r="E26" s="5" t="s">
        <v>24</v>
      </c>
      <c r="F26" s="6" t="s">
        <v>21</v>
      </c>
      <c r="G26" t="str">
        <f t="shared" si="0"/>
        <v>'89977',</v>
      </c>
      <c r="J26">
        <v>136606</v>
      </c>
      <c r="K26">
        <v>5</v>
      </c>
      <c r="L26" t="s">
        <v>80</v>
      </c>
      <c r="M26">
        <v>2</v>
      </c>
      <c r="N26">
        <v>3238</v>
      </c>
      <c r="O26">
        <v>4621</v>
      </c>
      <c r="P26">
        <v>0</v>
      </c>
      <c r="Q26">
        <v>1</v>
      </c>
    </row>
    <row r="27" spans="1:17" ht="14.5" x14ac:dyDescent="0.3">
      <c r="A27" s="4">
        <v>301579</v>
      </c>
      <c r="B27" s="8" t="s">
        <v>21</v>
      </c>
      <c r="C27" s="5" t="s">
        <v>22</v>
      </c>
      <c r="D27" s="5" t="s">
        <v>23</v>
      </c>
      <c r="E27" s="5" t="s">
        <v>24</v>
      </c>
      <c r="F27" s="6" t="s">
        <v>21</v>
      </c>
      <c r="G27" t="str">
        <f t="shared" si="0"/>
        <v>'301579',</v>
      </c>
      <c r="J27">
        <v>68335</v>
      </c>
      <c r="K27">
        <v>12</v>
      </c>
      <c r="L27" t="s">
        <v>80</v>
      </c>
      <c r="M27">
        <v>5</v>
      </c>
      <c r="N27">
        <v>9491</v>
      </c>
      <c r="O27">
        <v>80161</v>
      </c>
      <c r="P27">
        <v>0</v>
      </c>
      <c r="Q27">
        <v>5</v>
      </c>
    </row>
    <row r="28" spans="1:17" ht="14.5" x14ac:dyDescent="0.3">
      <c r="A28" s="4">
        <v>65434</v>
      </c>
      <c r="B28" s="8" t="s">
        <v>21</v>
      </c>
      <c r="C28" s="5" t="s">
        <v>22</v>
      </c>
      <c r="D28" s="5" t="s">
        <v>23</v>
      </c>
      <c r="E28" s="5" t="s">
        <v>24</v>
      </c>
      <c r="F28" s="6" t="s">
        <v>21</v>
      </c>
      <c r="G28" t="str">
        <f t="shared" si="0"/>
        <v>'65434',</v>
      </c>
      <c r="J28">
        <v>313992</v>
      </c>
      <c r="K28">
        <v>6</v>
      </c>
      <c r="L28" t="s">
        <v>80</v>
      </c>
      <c r="M28" t="s">
        <v>80</v>
      </c>
      <c r="N28">
        <v>6183</v>
      </c>
      <c r="O28">
        <v>30255</v>
      </c>
      <c r="P28">
        <v>0</v>
      </c>
      <c r="Q28">
        <v>2</v>
      </c>
    </row>
    <row r="29" spans="1:17" ht="14.5" x14ac:dyDescent="0.3">
      <c r="A29" s="4">
        <v>90620</v>
      </c>
      <c r="B29" s="8" t="s">
        <v>21</v>
      </c>
      <c r="C29" s="5" t="s">
        <v>22</v>
      </c>
      <c r="D29" s="5" t="s">
        <v>23</v>
      </c>
      <c r="E29" s="5" t="s">
        <v>24</v>
      </c>
      <c r="F29" s="6" t="s">
        <v>21</v>
      </c>
      <c r="G29" t="str">
        <f t="shared" si="0"/>
        <v>'90620',</v>
      </c>
      <c r="J29">
        <v>222</v>
      </c>
      <c r="K29">
        <v>2</v>
      </c>
      <c r="L29" t="s">
        <v>80</v>
      </c>
      <c r="M29">
        <v>2166</v>
      </c>
      <c r="N29">
        <v>79398</v>
      </c>
      <c r="O29">
        <v>4891</v>
      </c>
      <c r="P29">
        <v>1</v>
      </c>
      <c r="Q29">
        <v>5</v>
      </c>
    </row>
    <row r="30" spans="1:17" ht="14.5" x14ac:dyDescent="0.3">
      <c r="A30" s="4">
        <v>136606</v>
      </c>
      <c r="B30" s="8" t="s">
        <v>21</v>
      </c>
      <c r="C30" s="5" t="s">
        <v>22</v>
      </c>
      <c r="D30" s="5" t="s">
        <v>23</v>
      </c>
      <c r="E30" s="5" t="s">
        <v>24</v>
      </c>
      <c r="F30" s="6" t="s">
        <v>21</v>
      </c>
      <c r="G30" t="str">
        <f t="shared" si="0"/>
        <v>'136606',</v>
      </c>
      <c r="J30">
        <v>104847</v>
      </c>
      <c r="K30">
        <v>227</v>
      </c>
      <c r="L30" t="s">
        <v>80</v>
      </c>
      <c r="M30">
        <v>49</v>
      </c>
      <c r="N30">
        <v>21345</v>
      </c>
      <c r="O30">
        <v>57033</v>
      </c>
      <c r="P30">
        <v>0</v>
      </c>
      <c r="Q30">
        <v>5</v>
      </c>
    </row>
    <row r="31" spans="1:17" ht="14.5" x14ac:dyDescent="0.3">
      <c r="A31" s="4">
        <v>306995</v>
      </c>
      <c r="B31" s="8" t="s">
        <v>21</v>
      </c>
      <c r="C31" s="5" t="s">
        <v>22</v>
      </c>
      <c r="D31" s="5" t="s">
        <v>23</v>
      </c>
      <c r="E31" s="5" t="s">
        <v>24</v>
      </c>
      <c r="F31" s="6" t="s">
        <v>21</v>
      </c>
      <c r="G31" t="str">
        <f t="shared" si="0"/>
        <v>'306995',</v>
      </c>
      <c r="J31">
        <v>704584</v>
      </c>
      <c r="K31">
        <v>4</v>
      </c>
      <c r="L31" t="s">
        <v>80</v>
      </c>
      <c r="M31">
        <v>139</v>
      </c>
      <c r="N31">
        <v>2750</v>
      </c>
      <c r="O31">
        <v>1202</v>
      </c>
      <c r="P31">
        <v>0</v>
      </c>
      <c r="Q31">
        <v>5</v>
      </c>
    </row>
    <row r="32" spans="1:17" ht="14.5" x14ac:dyDescent="0.3">
      <c r="A32" s="4">
        <v>306995</v>
      </c>
      <c r="B32" s="8" t="s">
        <v>21</v>
      </c>
      <c r="C32" s="5" t="s">
        <v>22</v>
      </c>
      <c r="D32" s="5" t="s">
        <v>23</v>
      </c>
      <c r="E32" s="5" t="s">
        <v>24</v>
      </c>
      <c r="F32" s="6" t="s">
        <v>21</v>
      </c>
      <c r="G32" t="str">
        <f t="shared" si="0"/>
        <v>'306995',</v>
      </c>
      <c r="J32">
        <v>105983</v>
      </c>
      <c r="K32">
        <v>5</v>
      </c>
      <c r="L32" t="s">
        <v>80</v>
      </c>
      <c r="M32">
        <v>11</v>
      </c>
      <c r="N32">
        <v>2733</v>
      </c>
      <c r="O32">
        <v>83745</v>
      </c>
      <c r="P32">
        <v>0</v>
      </c>
      <c r="Q32">
        <v>1</v>
      </c>
    </row>
    <row r="33" spans="1:17" ht="14.5" x14ac:dyDescent="0.3">
      <c r="A33" s="4">
        <v>704584</v>
      </c>
      <c r="B33" s="8" t="s">
        <v>21</v>
      </c>
      <c r="C33" s="5" t="s">
        <v>22</v>
      </c>
      <c r="D33" s="5" t="s">
        <v>23</v>
      </c>
      <c r="E33" s="5" t="s">
        <v>24</v>
      </c>
      <c r="F33" s="6" t="s">
        <v>21</v>
      </c>
      <c r="G33" t="str">
        <f t="shared" si="0"/>
        <v>'704584',</v>
      </c>
      <c r="J33">
        <v>314330</v>
      </c>
      <c r="K33" t="s">
        <v>80</v>
      </c>
      <c r="L33" t="s">
        <v>80</v>
      </c>
      <c r="M33">
        <v>31</v>
      </c>
      <c r="N33">
        <v>3206</v>
      </c>
      <c r="O33">
        <v>1356</v>
      </c>
      <c r="P33">
        <v>0</v>
      </c>
      <c r="Q33">
        <v>2</v>
      </c>
    </row>
    <row r="34" spans="1:17" ht="14.5" x14ac:dyDescent="0.3">
      <c r="A34" s="4">
        <v>967252</v>
      </c>
      <c r="B34" s="8" t="s">
        <v>21</v>
      </c>
      <c r="C34" s="5" t="s">
        <v>22</v>
      </c>
      <c r="D34" s="5" t="s">
        <v>23</v>
      </c>
      <c r="E34" s="5" t="s">
        <v>24</v>
      </c>
      <c r="F34" s="6" t="s">
        <v>21</v>
      </c>
      <c r="G34" t="str">
        <f t="shared" si="0"/>
        <v>'967252',</v>
      </c>
      <c r="J34">
        <v>967252</v>
      </c>
      <c r="K34">
        <v>890</v>
      </c>
      <c r="L34">
        <v>10</v>
      </c>
      <c r="M34">
        <v>656</v>
      </c>
      <c r="N34">
        <v>2034</v>
      </c>
      <c r="O34">
        <v>6826</v>
      </c>
      <c r="P34">
        <v>1</v>
      </c>
      <c r="Q34">
        <v>5</v>
      </c>
    </row>
    <row r="35" spans="1:17" ht="14.5" x14ac:dyDescent="0.3">
      <c r="A35" s="4">
        <v>759830</v>
      </c>
      <c r="B35" s="8" t="s">
        <v>21</v>
      </c>
      <c r="C35" s="5" t="s">
        <v>22</v>
      </c>
      <c r="D35" s="5" t="s">
        <v>23</v>
      </c>
      <c r="E35" s="5" t="s">
        <v>24</v>
      </c>
      <c r="F35" s="6" t="s">
        <v>21</v>
      </c>
      <c r="G35" t="str">
        <f t="shared" si="0"/>
        <v>'759830',</v>
      </c>
      <c r="J35">
        <v>329806</v>
      </c>
      <c r="K35">
        <v>33</v>
      </c>
      <c r="L35" t="s">
        <v>80</v>
      </c>
      <c r="M35">
        <v>101</v>
      </c>
      <c r="N35">
        <v>2567</v>
      </c>
      <c r="O35">
        <v>2781</v>
      </c>
      <c r="P35">
        <v>0</v>
      </c>
      <c r="Q35">
        <v>5</v>
      </c>
    </row>
    <row r="36" spans="1:17" ht="14.5" x14ac:dyDescent="0.3">
      <c r="A36" s="4">
        <v>433212</v>
      </c>
      <c r="B36" s="8" t="s">
        <v>21</v>
      </c>
      <c r="C36" s="5" t="s">
        <v>22</v>
      </c>
      <c r="D36" s="5" t="s">
        <v>23</v>
      </c>
      <c r="E36" s="5" t="s">
        <v>24</v>
      </c>
      <c r="F36" s="6" t="s">
        <v>21</v>
      </c>
      <c r="G36" t="str">
        <f t="shared" si="0"/>
        <v>'433212',</v>
      </c>
      <c r="J36">
        <v>759830</v>
      </c>
      <c r="K36">
        <v>7</v>
      </c>
      <c r="L36" t="s">
        <v>80</v>
      </c>
      <c r="M36">
        <v>146</v>
      </c>
      <c r="N36">
        <v>2501</v>
      </c>
      <c r="O36">
        <v>1144</v>
      </c>
      <c r="P36">
        <v>0</v>
      </c>
      <c r="Q36">
        <v>5</v>
      </c>
    </row>
    <row r="37" spans="1:17" ht="14.5" x14ac:dyDescent="0.3">
      <c r="A37" s="4">
        <v>433212</v>
      </c>
      <c r="B37" s="8" t="s">
        <v>21</v>
      </c>
      <c r="C37" s="5" t="s">
        <v>22</v>
      </c>
      <c r="D37" s="5" t="s">
        <v>23</v>
      </c>
      <c r="E37" s="5" t="s">
        <v>24</v>
      </c>
      <c r="F37" s="6" t="s">
        <v>21</v>
      </c>
      <c r="G37" t="str">
        <f t="shared" si="0"/>
        <v>'433212',</v>
      </c>
      <c r="J37">
        <v>40892</v>
      </c>
      <c r="K37">
        <v>155</v>
      </c>
      <c r="L37">
        <v>19</v>
      </c>
      <c r="M37">
        <v>922</v>
      </c>
      <c r="N37">
        <v>3195</v>
      </c>
      <c r="O37">
        <v>2103</v>
      </c>
      <c r="P37">
        <v>0</v>
      </c>
      <c r="Q37">
        <v>4</v>
      </c>
    </row>
    <row r="38" spans="1:17" ht="14.5" x14ac:dyDescent="0.3">
      <c r="A38" s="4">
        <v>433212</v>
      </c>
      <c r="B38" s="8" t="s">
        <v>21</v>
      </c>
      <c r="C38" s="5" t="s">
        <v>22</v>
      </c>
      <c r="D38" s="5" t="s">
        <v>23</v>
      </c>
      <c r="E38" s="5" t="s">
        <v>24</v>
      </c>
      <c r="F38" s="6" t="s">
        <v>21</v>
      </c>
      <c r="G38" t="str">
        <f t="shared" si="0"/>
        <v>'433212',</v>
      </c>
      <c r="J38">
        <v>89977</v>
      </c>
      <c r="K38" t="s">
        <v>80</v>
      </c>
      <c r="L38" t="s">
        <v>80</v>
      </c>
      <c r="M38">
        <v>6</v>
      </c>
      <c r="N38">
        <v>2495</v>
      </c>
      <c r="O38">
        <v>2229</v>
      </c>
      <c r="P38">
        <v>0</v>
      </c>
      <c r="Q38">
        <v>2</v>
      </c>
    </row>
    <row r="39" spans="1:17" ht="14.5" x14ac:dyDescent="0.3">
      <c r="A39" s="4">
        <v>433212</v>
      </c>
      <c r="B39" s="8" t="s">
        <v>21</v>
      </c>
      <c r="C39" s="5" t="s">
        <v>22</v>
      </c>
      <c r="D39" s="5" t="s">
        <v>23</v>
      </c>
      <c r="E39" s="5" t="s">
        <v>24</v>
      </c>
      <c r="F39" s="6" t="s">
        <v>21</v>
      </c>
      <c r="G39" t="str">
        <f t="shared" si="0"/>
        <v>'433212',</v>
      </c>
      <c r="J39">
        <v>375659</v>
      </c>
      <c r="K39">
        <v>19</v>
      </c>
      <c r="L39" t="s">
        <v>80</v>
      </c>
      <c r="M39">
        <v>243</v>
      </c>
      <c r="N39">
        <v>2196</v>
      </c>
      <c r="O39">
        <v>3000</v>
      </c>
      <c r="P39">
        <v>1</v>
      </c>
      <c r="Q39">
        <v>5</v>
      </c>
    </row>
    <row r="40" spans="1:17" ht="14.5" x14ac:dyDescent="0.3">
      <c r="A40" s="4">
        <v>149036</v>
      </c>
      <c r="B40" s="8" t="s">
        <v>21</v>
      </c>
      <c r="C40" s="5" t="s">
        <v>22</v>
      </c>
      <c r="D40" s="5" t="s">
        <v>23</v>
      </c>
      <c r="E40" s="5" t="s">
        <v>24</v>
      </c>
      <c r="F40" s="6" t="s">
        <v>21</v>
      </c>
      <c r="G40" t="str">
        <f t="shared" si="0"/>
        <v>'149036',</v>
      </c>
      <c r="J40">
        <v>14614</v>
      </c>
      <c r="K40">
        <v>2</v>
      </c>
      <c r="L40" t="s">
        <v>80</v>
      </c>
      <c r="M40">
        <v>103</v>
      </c>
      <c r="N40">
        <v>2047</v>
      </c>
      <c r="O40">
        <v>1433</v>
      </c>
      <c r="P40">
        <v>0</v>
      </c>
      <c r="Q40">
        <v>5</v>
      </c>
    </row>
    <row r="41" spans="1:17" ht="14.5" x14ac:dyDescent="0.3">
      <c r="A41" s="4">
        <v>164244</v>
      </c>
      <c r="B41" s="8" t="s">
        <v>21</v>
      </c>
      <c r="C41" s="5" t="s">
        <v>22</v>
      </c>
      <c r="D41" s="5" t="s">
        <v>23</v>
      </c>
      <c r="E41" s="5" t="s">
        <v>24</v>
      </c>
      <c r="F41" s="6" t="s">
        <v>21</v>
      </c>
      <c r="G41" t="str">
        <f t="shared" si="0"/>
        <v>'164244',</v>
      </c>
      <c r="J41">
        <v>410667</v>
      </c>
      <c r="K41" t="s">
        <v>80</v>
      </c>
      <c r="L41" t="s">
        <v>80</v>
      </c>
      <c r="M41" t="s">
        <v>80</v>
      </c>
      <c r="N41">
        <v>98</v>
      </c>
      <c r="O41">
        <v>307</v>
      </c>
      <c r="P41">
        <v>0</v>
      </c>
      <c r="Q41">
        <v>1</v>
      </c>
    </row>
    <row r="42" spans="1:17" ht="14.5" x14ac:dyDescent="0.3">
      <c r="A42" s="4">
        <v>164244</v>
      </c>
      <c r="B42" s="8" t="s">
        <v>21</v>
      </c>
      <c r="C42" s="5" t="s">
        <v>22</v>
      </c>
      <c r="D42" s="5" t="s">
        <v>23</v>
      </c>
      <c r="E42" s="5" t="s">
        <v>24</v>
      </c>
      <c r="F42" s="6" t="s">
        <v>21</v>
      </c>
      <c r="G42" t="str">
        <f t="shared" si="0"/>
        <v>'164244',</v>
      </c>
      <c r="J42">
        <v>94110</v>
      </c>
      <c r="K42">
        <v>12</v>
      </c>
      <c r="L42">
        <v>1</v>
      </c>
      <c r="M42">
        <v>137</v>
      </c>
      <c r="N42">
        <v>4702</v>
      </c>
      <c r="O42">
        <v>12317</v>
      </c>
      <c r="P42">
        <v>0</v>
      </c>
      <c r="Q42">
        <v>4</v>
      </c>
    </row>
    <row r="43" spans="1:17" ht="14.5" x14ac:dyDescent="0.3">
      <c r="A43" s="4">
        <v>434744</v>
      </c>
      <c r="B43" s="8" t="s">
        <v>21</v>
      </c>
      <c r="C43" s="5" t="s">
        <v>22</v>
      </c>
      <c r="D43" s="5" t="s">
        <v>23</v>
      </c>
      <c r="E43" s="5" t="s">
        <v>24</v>
      </c>
      <c r="F43" s="6" t="s">
        <v>21</v>
      </c>
      <c r="G43" t="str">
        <f t="shared" si="0"/>
        <v>'434744',</v>
      </c>
      <c r="J43">
        <v>876229</v>
      </c>
      <c r="K43">
        <v>4</v>
      </c>
      <c r="L43">
        <v>4</v>
      </c>
      <c r="M43">
        <v>68</v>
      </c>
      <c r="N43">
        <v>414</v>
      </c>
      <c r="O43">
        <v>6143</v>
      </c>
      <c r="P43">
        <v>0</v>
      </c>
      <c r="Q43">
        <v>5</v>
      </c>
    </row>
    <row r="44" spans="1:17" ht="14.5" x14ac:dyDescent="0.3">
      <c r="A44" s="4">
        <v>222</v>
      </c>
      <c r="B44" s="8" t="s">
        <v>21</v>
      </c>
      <c r="C44" s="5" t="s">
        <v>22</v>
      </c>
      <c r="D44" s="5" t="s">
        <v>23</v>
      </c>
      <c r="E44" s="5" t="s">
        <v>24</v>
      </c>
      <c r="F44" s="6" t="s">
        <v>21</v>
      </c>
      <c r="G44" t="str">
        <f t="shared" si="0"/>
        <v>'222',</v>
      </c>
      <c r="J44">
        <v>83182</v>
      </c>
      <c r="K44" t="s">
        <v>80</v>
      </c>
      <c r="L44" t="s">
        <v>80</v>
      </c>
      <c r="M44">
        <v>93</v>
      </c>
      <c r="N44">
        <v>3274</v>
      </c>
      <c r="O44">
        <v>8172</v>
      </c>
      <c r="P44">
        <v>0</v>
      </c>
      <c r="Q44">
        <v>3</v>
      </c>
    </row>
    <row r="45" spans="1:17" ht="14.5" x14ac:dyDescent="0.3">
      <c r="A45" s="4">
        <v>222</v>
      </c>
      <c r="B45" s="8" t="s">
        <v>21</v>
      </c>
      <c r="C45" s="5" t="s">
        <v>22</v>
      </c>
      <c r="D45" s="5" t="s">
        <v>23</v>
      </c>
      <c r="E45" s="5" t="s">
        <v>24</v>
      </c>
      <c r="F45" s="6" t="s">
        <v>21</v>
      </c>
      <c r="G45" t="str">
        <f t="shared" si="0"/>
        <v>'222',</v>
      </c>
      <c r="J45">
        <v>57460</v>
      </c>
      <c r="K45">
        <v>85</v>
      </c>
      <c r="L45">
        <v>15</v>
      </c>
      <c r="M45">
        <v>217</v>
      </c>
      <c r="N45">
        <v>9855</v>
      </c>
      <c r="O45">
        <v>79542</v>
      </c>
      <c r="P45">
        <v>0</v>
      </c>
      <c r="Q45">
        <v>5</v>
      </c>
    </row>
    <row r="46" spans="1:17" ht="14.5" x14ac:dyDescent="0.3">
      <c r="A46" s="4">
        <v>164244</v>
      </c>
      <c r="B46" s="8" t="s">
        <v>21</v>
      </c>
      <c r="C46" s="5" t="s">
        <v>22</v>
      </c>
      <c r="D46" s="5" t="s">
        <v>23</v>
      </c>
      <c r="E46" s="5" t="s">
        <v>24</v>
      </c>
      <c r="F46" s="6" t="s">
        <v>21</v>
      </c>
      <c r="G46" t="str">
        <f t="shared" si="0"/>
        <v>'164244',</v>
      </c>
      <c r="J46">
        <v>312201</v>
      </c>
      <c r="K46" t="s">
        <v>80</v>
      </c>
      <c r="L46" t="s">
        <v>80</v>
      </c>
      <c r="M46" t="s">
        <v>80</v>
      </c>
      <c r="N46">
        <v>1534</v>
      </c>
      <c r="O46">
        <v>460</v>
      </c>
      <c r="P46">
        <v>0</v>
      </c>
      <c r="Q46">
        <v>1</v>
      </c>
    </row>
    <row r="47" spans="1:17" ht="14.5" x14ac:dyDescent="0.3">
      <c r="A47" s="4">
        <v>222</v>
      </c>
      <c r="B47" s="8" t="s">
        <v>21</v>
      </c>
      <c r="C47" s="5" t="s">
        <v>22</v>
      </c>
      <c r="D47" s="5" t="s">
        <v>23</v>
      </c>
      <c r="E47" s="5" t="s">
        <v>24</v>
      </c>
      <c r="F47" s="6" t="s">
        <v>21</v>
      </c>
      <c r="G47" t="str">
        <f t="shared" si="0"/>
        <v>'222',</v>
      </c>
      <c r="J47">
        <v>310834</v>
      </c>
      <c r="K47">
        <v>13</v>
      </c>
      <c r="L47">
        <v>6</v>
      </c>
      <c r="M47">
        <v>64</v>
      </c>
      <c r="N47">
        <v>1343</v>
      </c>
      <c r="O47">
        <v>1979</v>
      </c>
      <c r="P47">
        <v>1</v>
      </c>
      <c r="Q47">
        <v>3</v>
      </c>
    </row>
    <row r="48" spans="1:17" ht="14.5" x14ac:dyDescent="0.3">
      <c r="A48" s="4">
        <v>222</v>
      </c>
      <c r="B48" s="8" t="s">
        <v>21</v>
      </c>
      <c r="C48" s="5" t="s">
        <v>22</v>
      </c>
      <c r="D48" s="5" t="s">
        <v>23</v>
      </c>
      <c r="E48" s="5" t="s">
        <v>24</v>
      </c>
      <c r="F48" s="6" t="s">
        <v>21</v>
      </c>
      <c r="G48" t="str">
        <f t="shared" si="0"/>
        <v>'222',</v>
      </c>
      <c r="J48">
        <v>4109</v>
      </c>
      <c r="K48">
        <v>2580</v>
      </c>
      <c r="L48" t="s">
        <v>80</v>
      </c>
      <c r="M48">
        <v>2569</v>
      </c>
      <c r="N48">
        <v>45940</v>
      </c>
      <c r="O48">
        <v>205089</v>
      </c>
      <c r="P48">
        <v>1</v>
      </c>
      <c r="Q48">
        <v>5</v>
      </c>
    </row>
    <row r="49" spans="1:17" ht="14.5" x14ac:dyDescent="0.3">
      <c r="A49" s="4">
        <v>222</v>
      </c>
      <c r="B49" s="8" t="s">
        <v>21</v>
      </c>
      <c r="C49" s="5" t="s">
        <v>22</v>
      </c>
      <c r="D49" s="5" t="s">
        <v>23</v>
      </c>
      <c r="E49" s="5" t="s">
        <v>24</v>
      </c>
      <c r="F49" s="6" t="s">
        <v>21</v>
      </c>
      <c r="G49" t="str">
        <f t="shared" si="0"/>
        <v>'222',</v>
      </c>
      <c r="J49">
        <v>182781</v>
      </c>
      <c r="K49">
        <v>5</v>
      </c>
      <c r="L49">
        <v>1</v>
      </c>
      <c r="M49">
        <v>70</v>
      </c>
      <c r="N49">
        <v>1108</v>
      </c>
      <c r="O49">
        <v>4100</v>
      </c>
      <c r="P49">
        <v>1</v>
      </c>
      <c r="Q49">
        <v>5</v>
      </c>
    </row>
    <row r="50" spans="1:17" ht="14.5" x14ac:dyDescent="0.3">
      <c r="A50" s="4">
        <v>85001</v>
      </c>
      <c r="B50" s="8" t="s">
        <v>21</v>
      </c>
      <c r="C50" s="5" t="s">
        <v>22</v>
      </c>
      <c r="D50" s="5" t="s">
        <v>23</v>
      </c>
      <c r="E50" s="5" t="s">
        <v>24</v>
      </c>
      <c r="F50" s="6" t="s">
        <v>21</v>
      </c>
      <c r="G50" t="str">
        <f t="shared" si="0"/>
        <v>'85001',</v>
      </c>
      <c r="J50">
        <v>21981</v>
      </c>
      <c r="K50">
        <v>2</v>
      </c>
      <c r="L50" t="s">
        <v>80</v>
      </c>
      <c r="M50">
        <v>1</v>
      </c>
      <c r="N50">
        <v>11063</v>
      </c>
      <c r="O50">
        <v>377887</v>
      </c>
      <c r="P50">
        <v>1</v>
      </c>
      <c r="Q50">
        <v>5</v>
      </c>
    </row>
    <row r="51" spans="1:17" ht="14.5" x14ac:dyDescent="0.3">
      <c r="A51" s="4">
        <v>92427</v>
      </c>
      <c r="B51" s="8" t="s">
        <v>21</v>
      </c>
      <c r="C51" s="5" t="s">
        <v>22</v>
      </c>
      <c r="D51" s="5" t="s">
        <v>23</v>
      </c>
      <c r="E51" s="5" t="s">
        <v>24</v>
      </c>
      <c r="F51" s="6" t="s">
        <v>21</v>
      </c>
      <c r="G51" t="str">
        <f t="shared" si="0"/>
        <v>'92427',</v>
      </c>
      <c r="J51">
        <v>52845</v>
      </c>
      <c r="K51" t="s">
        <v>80</v>
      </c>
      <c r="L51" t="s">
        <v>80</v>
      </c>
      <c r="M51">
        <v>8</v>
      </c>
      <c r="N51">
        <v>5967</v>
      </c>
      <c r="O51">
        <v>15721</v>
      </c>
      <c r="P51">
        <v>0</v>
      </c>
      <c r="Q51">
        <v>2</v>
      </c>
    </row>
    <row r="52" spans="1:17" ht="14.5" x14ac:dyDescent="0.3">
      <c r="A52" s="4">
        <v>164244</v>
      </c>
      <c r="B52" s="8" t="s">
        <v>21</v>
      </c>
      <c r="C52" s="5" t="s">
        <v>22</v>
      </c>
      <c r="D52" s="5" t="s">
        <v>23</v>
      </c>
      <c r="E52" s="5" t="s">
        <v>24</v>
      </c>
      <c r="F52" s="6" t="s">
        <v>21</v>
      </c>
      <c r="G52" t="str">
        <f t="shared" si="0"/>
        <v>'164244',</v>
      </c>
      <c r="J52">
        <v>301579</v>
      </c>
      <c r="K52">
        <v>1</v>
      </c>
      <c r="L52" t="s">
        <v>80</v>
      </c>
      <c r="M52">
        <v>135</v>
      </c>
      <c r="N52">
        <v>1188</v>
      </c>
      <c r="O52">
        <v>1088</v>
      </c>
      <c r="P52">
        <v>0</v>
      </c>
      <c r="Q52">
        <v>5</v>
      </c>
    </row>
    <row r="53" spans="1:17" ht="14.5" x14ac:dyDescent="0.3">
      <c r="A53" s="4">
        <v>164244</v>
      </c>
      <c r="B53" s="8" t="s">
        <v>21</v>
      </c>
      <c r="C53" s="5" t="s">
        <v>22</v>
      </c>
      <c r="D53" s="5" t="s">
        <v>23</v>
      </c>
      <c r="E53" s="5" t="s">
        <v>24</v>
      </c>
      <c r="F53" s="6" t="s">
        <v>21</v>
      </c>
      <c r="G53" t="str">
        <f t="shared" si="0"/>
        <v>'164244',</v>
      </c>
      <c r="J53">
        <v>306995</v>
      </c>
      <c r="K53">
        <v>5</v>
      </c>
      <c r="L53" t="s">
        <v>80</v>
      </c>
      <c r="M53">
        <v>651</v>
      </c>
      <c r="N53">
        <v>8506</v>
      </c>
      <c r="O53">
        <v>1738</v>
      </c>
      <c r="P53">
        <v>1</v>
      </c>
      <c r="Q53">
        <v>5</v>
      </c>
    </row>
    <row r="54" spans="1:17" ht="14.5" x14ac:dyDescent="0.3">
      <c r="A54" s="4">
        <v>68335</v>
      </c>
      <c r="B54" s="8" t="s">
        <v>21</v>
      </c>
      <c r="C54" s="5" t="s">
        <v>22</v>
      </c>
      <c r="D54" s="5" t="s">
        <v>23</v>
      </c>
      <c r="E54" s="5" t="s">
        <v>24</v>
      </c>
      <c r="F54" s="6" t="s">
        <v>21</v>
      </c>
      <c r="G54" t="str">
        <f t="shared" si="0"/>
        <v>'68335',</v>
      </c>
      <c r="J54">
        <v>149036</v>
      </c>
      <c r="K54">
        <v>25</v>
      </c>
      <c r="L54">
        <v>1</v>
      </c>
      <c r="M54">
        <v>385</v>
      </c>
      <c r="N54">
        <v>36382</v>
      </c>
      <c r="O54">
        <v>9926</v>
      </c>
      <c r="P54">
        <v>0</v>
      </c>
      <c r="Q54">
        <v>5</v>
      </c>
    </row>
    <row r="55" spans="1:17" ht="14.5" x14ac:dyDescent="0.3">
      <c r="A55" s="4">
        <v>164244</v>
      </c>
      <c r="B55" s="8" t="s">
        <v>21</v>
      </c>
      <c r="C55" s="5" t="s">
        <v>22</v>
      </c>
      <c r="D55" s="5" t="s">
        <v>23</v>
      </c>
      <c r="E55" s="5" t="s">
        <v>24</v>
      </c>
      <c r="F55" s="6" t="s">
        <v>21</v>
      </c>
      <c r="G55" t="str">
        <f t="shared" si="0"/>
        <v>'164244',</v>
      </c>
      <c r="J55">
        <v>90620</v>
      </c>
      <c r="K55">
        <v>6</v>
      </c>
      <c r="L55" t="s">
        <v>80</v>
      </c>
      <c r="M55">
        <v>7</v>
      </c>
      <c r="N55">
        <v>1066</v>
      </c>
      <c r="O55">
        <v>1345</v>
      </c>
      <c r="P55">
        <v>0</v>
      </c>
      <c r="Q55">
        <v>1</v>
      </c>
    </row>
    <row r="56" spans="1:17" ht="14.5" x14ac:dyDescent="0.3">
      <c r="A56" s="4">
        <v>164244</v>
      </c>
      <c r="B56" s="8" t="s">
        <v>21</v>
      </c>
      <c r="C56" s="5" t="s">
        <v>22</v>
      </c>
      <c r="D56" s="5" t="s">
        <v>23</v>
      </c>
      <c r="E56" s="5" t="s">
        <v>24</v>
      </c>
      <c r="F56" s="6" t="s">
        <v>21</v>
      </c>
      <c r="G56" t="str">
        <f t="shared" si="0"/>
        <v>'164244',</v>
      </c>
      <c r="J56">
        <v>269745</v>
      </c>
      <c r="K56" t="s">
        <v>80</v>
      </c>
      <c r="L56" t="s">
        <v>80</v>
      </c>
      <c r="M56">
        <v>72</v>
      </c>
      <c r="N56">
        <v>3501</v>
      </c>
      <c r="O56">
        <v>1163</v>
      </c>
      <c r="P56">
        <v>0</v>
      </c>
      <c r="Q56">
        <v>2</v>
      </c>
    </row>
    <row r="57" spans="1:17" ht="14.5" x14ac:dyDescent="0.3">
      <c r="A57" s="4">
        <v>164244</v>
      </c>
      <c r="B57" s="8" t="s">
        <v>21</v>
      </c>
      <c r="C57" s="5" t="s">
        <v>22</v>
      </c>
      <c r="D57" s="5" t="s">
        <v>23</v>
      </c>
      <c r="E57" s="5" t="s">
        <v>24</v>
      </c>
      <c r="F57" s="6" t="s">
        <v>21</v>
      </c>
      <c r="G57" t="str">
        <f t="shared" si="0"/>
        <v>'164244',</v>
      </c>
      <c r="J57">
        <v>139089</v>
      </c>
      <c r="K57">
        <v>56</v>
      </c>
      <c r="L57">
        <v>1</v>
      </c>
      <c r="M57">
        <v>54</v>
      </c>
      <c r="N57">
        <v>1448</v>
      </c>
      <c r="O57">
        <v>23248</v>
      </c>
      <c r="P57">
        <v>0</v>
      </c>
      <c r="Q57">
        <v>5</v>
      </c>
    </row>
    <row r="58" spans="1:17" ht="14.5" x14ac:dyDescent="0.3">
      <c r="A58" s="4">
        <v>164244</v>
      </c>
      <c r="B58" s="8" t="s">
        <v>21</v>
      </c>
      <c r="C58" s="5" t="s">
        <v>22</v>
      </c>
      <c r="D58" s="5" t="s">
        <v>23</v>
      </c>
      <c r="E58" s="5" t="s">
        <v>24</v>
      </c>
      <c r="F58" s="6" t="s">
        <v>21</v>
      </c>
      <c r="G58" t="str">
        <f t="shared" si="0"/>
        <v>'164244',</v>
      </c>
      <c r="J58">
        <v>314438</v>
      </c>
      <c r="K58">
        <v>3</v>
      </c>
      <c r="L58" t="s">
        <v>80</v>
      </c>
      <c r="M58">
        <v>2</v>
      </c>
      <c r="N58">
        <v>6559</v>
      </c>
      <c r="O58">
        <v>34256</v>
      </c>
      <c r="P58">
        <v>0</v>
      </c>
      <c r="Q58">
        <v>2</v>
      </c>
    </row>
    <row r="59" spans="1:17" ht="14.5" x14ac:dyDescent="0.3">
      <c r="A59" s="4">
        <v>164244</v>
      </c>
      <c r="B59" s="8" t="s">
        <v>21</v>
      </c>
      <c r="C59" s="5" t="s">
        <v>22</v>
      </c>
      <c r="D59" s="5" t="s">
        <v>23</v>
      </c>
      <c r="E59" s="5" t="s">
        <v>24</v>
      </c>
      <c r="F59" s="6" t="s">
        <v>21</v>
      </c>
      <c r="G59" t="str">
        <f t="shared" si="0"/>
        <v>'164244',</v>
      </c>
      <c r="J59">
        <v>408528</v>
      </c>
      <c r="K59">
        <v>25</v>
      </c>
      <c r="L59">
        <v>1</v>
      </c>
      <c r="M59">
        <v>174</v>
      </c>
      <c r="N59">
        <v>877</v>
      </c>
      <c r="O59">
        <v>544</v>
      </c>
      <c r="P59">
        <v>0</v>
      </c>
      <c r="Q59">
        <v>5</v>
      </c>
    </row>
    <row r="60" spans="1:17" ht="14.5" x14ac:dyDescent="0.3">
      <c r="A60" s="4">
        <v>574101</v>
      </c>
      <c r="B60" s="8" t="s">
        <v>21</v>
      </c>
      <c r="C60" s="5" t="s">
        <v>22</v>
      </c>
      <c r="D60" s="5" t="s">
        <v>23</v>
      </c>
      <c r="E60" s="5" t="s">
        <v>24</v>
      </c>
      <c r="F60" s="6" t="s">
        <v>21</v>
      </c>
      <c r="G60" t="str">
        <f t="shared" si="0"/>
        <v>'574101',</v>
      </c>
      <c r="J60">
        <v>37455</v>
      </c>
      <c r="K60">
        <v>64</v>
      </c>
      <c r="L60" t="s">
        <v>80</v>
      </c>
      <c r="M60">
        <v>106</v>
      </c>
      <c r="N60">
        <v>3141</v>
      </c>
      <c r="O60">
        <v>29474</v>
      </c>
      <c r="P60">
        <v>0</v>
      </c>
      <c r="Q60">
        <v>5</v>
      </c>
    </row>
    <row r="61" spans="1:17" ht="14.5" x14ac:dyDescent="0.3">
      <c r="A61" s="4">
        <v>313992</v>
      </c>
      <c r="B61" s="8" t="s">
        <v>21</v>
      </c>
      <c r="C61" s="5" t="s">
        <v>22</v>
      </c>
      <c r="D61" s="5" t="s">
        <v>23</v>
      </c>
      <c r="E61" s="5" t="s">
        <v>24</v>
      </c>
      <c r="F61" s="6" t="s">
        <v>21</v>
      </c>
      <c r="G61" t="str">
        <f t="shared" si="0"/>
        <v>'313992',</v>
      </c>
      <c r="J61">
        <v>433212</v>
      </c>
      <c r="K61">
        <v>15</v>
      </c>
      <c r="L61" t="s">
        <v>80</v>
      </c>
      <c r="M61">
        <v>37</v>
      </c>
      <c r="N61">
        <v>1704</v>
      </c>
      <c r="O61">
        <v>30871</v>
      </c>
      <c r="P61">
        <v>0</v>
      </c>
      <c r="Q61">
        <v>5</v>
      </c>
    </row>
    <row r="62" spans="1:17" ht="14.5" x14ac:dyDescent="0.3">
      <c r="A62" s="4">
        <v>269745</v>
      </c>
      <c r="B62" s="8" t="s">
        <v>21</v>
      </c>
      <c r="C62" s="5" t="s">
        <v>22</v>
      </c>
      <c r="D62" s="5" t="s">
        <v>23</v>
      </c>
      <c r="E62" s="5" t="s">
        <v>24</v>
      </c>
      <c r="F62" s="6" t="s">
        <v>21</v>
      </c>
      <c r="G62" t="str">
        <f t="shared" si="0"/>
        <v>'269745',</v>
      </c>
    </row>
    <row r="63" spans="1:17" ht="14.5" x14ac:dyDescent="0.3">
      <c r="A63" s="4">
        <v>314438</v>
      </c>
      <c r="B63" s="8" t="s">
        <v>21</v>
      </c>
      <c r="C63" s="5" t="s">
        <v>22</v>
      </c>
      <c r="D63" s="5" t="s">
        <v>23</v>
      </c>
      <c r="E63" s="5" t="s">
        <v>24</v>
      </c>
      <c r="F63" s="6" t="s">
        <v>21</v>
      </c>
      <c r="G63" t="str">
        <f t="shared" si="0"/>
        <v>'314438',</v>
      </c>
    </row>
    <row r="64" spans="1:17" ht="14.5" x14ac:dyDescent="0.3">
      <c r="A64" s="4">
        <v>314438</v>
      </c>
      <c r="B64" s="8" t="s">
        <v>21</v>
      </c>
      <c r="C64" s="5" t="s">
        <v>22</v>
      </c>
      <c r="D64" s="5" t="s">
        <v>23</v>
      </c>
      <c r="E64" s="5" t="s">
        <v>24</v>
      </c>
      <c r="F64" s="6" t="s">
        <v>21</v>
      </c>
      <c r="G64" t="str">
        <f t="shared" si="0"/>
        <v>'314438',</v>
      </c>
    </row>
    <row r="65" spans="1:7" ht="14.5" x14ac:dyDescent="0.3">
      <c r="A65" s="4">
        <v>314438</v>
      </c>
      <c r="B65" s="8" t="s">
        <v>21</v>
      </c>
      <c r="C65" s="5" t="s">
        <v>22</v>
      </c>
      <c r="D65" s="5" t="s">
        <v>23</v>
      </c>
      <c r="E65" s="5" t="s">
        <v>24</v>
      </c>
      <c r="F65" s="6" t="s">
        <v>21</v>
      </c>
      <c r="G65" t="str">
        <f t="shared" si="0"/>
        <v>'314438',</v>
      </c>
    </row>
    <row r="66" spans="1:7" ht="14.5" x14ac:dyDescent="0.3">
      <c r="A66" s="4">
        <v>366580</v>
      </c>
      <c r="B66" s="8" t="s">
        <v>21</v>
      </c>
      <c r="C66" s="5" t="s">
        <v>22</v>
      </c>
      <c r="D66" s="5" t="s">
        <v>23</v>
      </c>
      <c r="E66" s="5" t="s">
        <v>24</v>
      </c>
      <c r="F66" s="6" t="s">
        <v>21</v>
      </c>
      <c r="G66" t="str">
        <f t="shared" si="0"/>
        <v>'366580',</v>
      </c>
    </row>
    <row r="67" spans="1:7" ht="14.5" x14ac:dyDescent="0.3">
      <c r="A67" s="4">
        <v>574101</v>
      </c>
      <c r="B67" s="8" t="s">
        <v>21</v>
      </c>
      <c r="C67" s="5" t="s">
        <v>22</v>
      </c>
      <c r="D67" s="5" t="s">
        <v>23</v>
      </c>
      <c r="E67" s="5" t="s">
        <v>24</v>
      </c>
      <c r="F67" s="6" t="s">
        <v>21</v>
      </c>
      <c r="G67" t="str">
        <f t="shared" ref="G67:G113" si="1">_xlfn.CONCAT(C67&amp;A67&amp;C67&amp;F67)</f>
        <v>'574101',</v>
      </c>
    </row>
    <row r="68" spans="1:7" ht="14.5" x14ac:dyDescent="0.3">
      <c r="A68" s="4">
        <v>574101</v>
      </c>
      <c r="B68" s="8" t="s">
        <v>21</v>
      </c>
      <c r="C68" s="5" t="s">
        <v>22</v>
      </c>
      <c r="D68" s="5" t="s">
        <v>23</v>
      </c>
      <c r="E68" s="5" t="s">
        <v>24</v>
      </c>
      <c r="F68" s="6" t="s">
        <v>21</v>
      </c>
      <c r="G68" t="str">
        <f t="shared" si="1"/>
        <v>'574101',</v>
      </c>
    </row>
    <row r="69" spans="1:7" ht="14.5" x14ac:dyDescent="0.3">
      <c r="A69" s="4">
        <v>366580</v>
      </c>
      <c r="B69" s="8" t="s">
        <v>21</v>
      </c>
      <c r="C69" s="5" t="s">
        <v>22</v>
      </c>
      <c r="D69" s="5" t="s">
        <v>23</v>
      </c>
      <c r="E69" s="5" t="s">
        <v>24</v>
      </c>
      <c r="F69" s="6" t="s">
        <v>21</v>
      </c>
      <c r="G69" t="str">
        <f t="shared" si="1"/>
        <v>'366580',</v>
      </c>
    </row>
    <row r="70" spans="1:7" ht="14.5" x14ac:dyDescent="0.3">
      <c r="A70" s="4">
        <v>366580</v>
      </c>
      <c r="B70" s="8" t="s">
        <v>21</v>
      </c>
      <c r="C70" s="5" t="s">
        <v>22</v>
      </c>
      <c r="D70" s="5" t="s">
        <v>23</v>
      </c>
      <c r="E70" s="5" t="s">
        <v>24</v>
      </c>
      <c r="F70" s="6" t="s">
        <v>21</v>
      </c>
      <c r="G70" t="str">
        <f t="shared" si="1"/>
        <v>'366580',</v>
      </c>
    </row>
    <row r="71" spans="1:7" ht="14.5" x14ac:dyDescent="0.3">
      <c r="A71" s="4">
        <v>313992</v>
      </c>
      <c r="B71" s="8" t="s">
        <v>21</v>
      </c>
      <c r="C71" s="5" t="s">
        <v>22</v>
      </c>
      <c r="D71" s="5" t="s">
        <v>23</v>
      </c>
      <c r="E71" s="5" t="s">
        <v>24</v>
      </c>
      <c r="F71" s="6" t="s">
        <v>21</v>
      </c>
      <c r="G71" t="str">
        <f t="shared" si="1"/>
        <v>'313992',</v>
      </c>
    </row>
    <row r="72" spans="1:7" ht="14.5" x14ac:dyDescent="0.3">
      <c r="A72" s="4">
        <v>105983</v>
      </c>
      <c r="B72" s="8" t="s">
        <v>21</v>
      </c>
      <c r="C72" s="5" t="s">
        <v>22</v>
      </c>
      <c r="D72" s="5" t="s">
        <v>23</v>
      </c>
      <c r="E72" s="5" t="s">
        <v>24</v>
      </c>
      <c r="F72" s="6" t="s">
        <v>21</v>
      </c>
      <c r="G72" t="str">
        <f t="shared" si="1"/>
        <v>'105983',</v>
      </c>
    </row>
    <row r="73" spans="1:7" ht="14.5" x14ac:dyDescent="0.3">
      <c r="A73" s="4">
        <v>313992</v>
      </c>
      <c r="B73" s="8" t="s">
        <v>21</v>
      </c>
      <c r="C73" s="5" t="s">
        <v>22</v>
      </c>
      <c r="D73" s="5" t="s">
        <v>23</v>
      </c>
      <c r="E73" s="5" t="s">
        <v>24</v>
      </c>
      <c r="F73" s="6" t="s">
        <v>21</v>
      </c>
      <c r="G73" t="str">
        <f t="shared" si="1"/>
        <v>'313992',</v>
      </c>
    </row>
    <row r="74" spans="1:7" ht="14.5" x14ac:dyDescent="0.3">
      <c r="A74" s="4">
        <v>313992</v>
      </c>
      <c r="B74" s="8" t="s">
        <v>21</v>
      </c>
      <c r="C74" s="5" t="s">
        <v>22</v>
      </c>
      <c r="D74" s="5" t="s">
        <v>23</v>
      </c>
      <c r="E74" s="5" t="s">
        <v>24</v>
      </c>
      <c r="F74" s="6" t="s">
        <v>21</v>
      </c>
      <c r="G74" t="str">
        <f t="shared" si="1"/>
        <v>'313992',</v>
      </c>
    </row>
    <row r="75" spans="1:7" ht="14.5" x14ac:dyDescent="0.3">
      <c r="A75" s="4">
        <v>68335</v>
      </c>
      <c r="B75" s="8" t="s">
        <v>21</v>
      </c>
      <c r="C75" s="5" t="s">
        <v>22</v>
      </c>
      <c r="D75" s="5" t="s">
        <v>23</v>
      </c>
      <c r="E75" s="5" t="s">
        <v>24</v>
      </c>
      <c r="F75" s="6" t="s">
        <v>21</v>
      </c>
      <c r="G75" t="str">
        <f t="shared" si="1"/>
        <v>'68335',</v>
      </c>
    </row>
    <row r="76" spans="1:7" ht="14.5" x14ac:dyDescent="0.3">
      <c r="A76" s="4">
        <v>4109</v>
      </c>
      <c r="B76" s="8" t="s">
        <v>21</v>
      </c>
      <c r="C76" s="5" t="s">
        <v>22</v>
      </c>
      <c r="D76" s="5" t="s">
        <v>23</v>
      </c>
      <c r="E76" s="5" t="s">
        <v>24</v>
      </c>
      <c r="F76" s="6" t="s">
        <v>21</v>
      </c>
      <c r="G76" t="str">
        <f t="shared" si="1"/>
        <v>'4109',</v>
      </c>
    </row>
    <row r="77" spans="1:7" ht="14.5" x14ac:dyDescent="0.3">
      <c r="A77" s="4">
        <v>164244</v>
      </c>
      <c r="B77" s="8" t="s">
        <v>21</v>
      </c>
      <c r="C77" s="5" t="s">
        <v>22</v>
      </c>
      <c r="D77" s="5" t="s">
        <v>23</v>
      </c>
      <c r="E77" s="5" t="s">
        <v>24</v>
      </c>
      <c r="F77" s="6" t="s">
        <v>21</v>
      </c>
      <c r="G77" t="str">
        <f t="shared" si="1"/>
        <v>'164244',</v>
      </c>
    </row>
    <row r="78" spans="1:7" ht="14.5" x14ac:dyDescent="0.3">
      <c r="A78" s="4">
        <v>164244</v>
      </c>
      <c r="B78" s="8" t="s">
        <v>21</v>
      </c>
      <c r="C78" s="5" t="s">
        <v>22</v>
      </c>
      <c r="D78" s="5" t="s">
        <v>23</v>
      </c>
      <c r="E78" s="5" t="s">
        <v>24</v>
      </c>
      <c r="F78" s="6" t="s">
        <v>21</v>
      </c>
      <c r="G78" t="str">
        <f t="shared" si="1"/>
        <v>'164244',</v>
      </c>
    </row>
    <row r="79" spans="1:7" ht="14.5" x14ac:dyDescent="0.3">
      <c r="A79" s="4">
        <v>164244</v>
      </c>
      <c r="B79" s="8" t="s">
        <v>21</v>
      </c>
      <c r="C79" s="5" t="s">
        <v>22</v>
      </c>
      <c r="D79" s="5" t="s">
        <v>23</v>
      </c>
      <c r="E79" s="5" t="s">
        <v>24</v>
      </c>
      <c r="F79" s="6" t="s">
        <v>21</v>
      </c>
      <c r="G79" t="str">
        <f t="shared" si="1"/>
        <v>'164244',</v>
      </c>
    </row>
    <row r="80" spans="1:7" ht="14.5" x14ac:dyDescent="0.3">
      <c r="A80" s="4">
        <v>164244</v>
      </c>
      <c r="B80" s="8" t="s">
        <v>21</v>
      </c>
      <c r="C80" s="5" t="s">
        <v>22</v>
      </c>
      <c r="D80" s="5" t="s">
        <v>23</v>
      </c>
      <c r="E80" s="5" t="s">
        <v>24</v>
      </c>
      <c r="F80" s="6" t="s">
        <v>21</v>
      </c>
      <c r="G80" t="str">
        <f t="shared" si="1"/>
        <v>'164244',</v>
      </c>
    </row>
    <row r="81" spans="1:7" ht="14.5" x14ac:dyDescent="0.3">
      <c r="A81" s="4">
        <v>164244</v>
      </c>
      <c r="B81" s="8" t="s">
        <v>21</v>
      </c>
      <c r="C81" s="5" t="s">
        <v>22</v>
      </c>
      <c r="D81" s="5" t="s">
        <v>23</v>
      </c>
      <c r="E81" s="5" t="s">
        <v>24</v>
      </c>
      <c r="F81" s="6" t="s">
        <v>21</v>
      </c>
      <c r="G81" t="str">
        <f t="shared" si="1"/>
        <v>'164244',</v>
      </c>
    </row>
    <row r="82" spans="1:7" ht="14.5" x14ac:dyDescent="0.3">
      <c r="A82" s="4">
        <v>164244</v>
      </c>
      <c r="B82" s="8" t="s">
        <v>21</v>
      </c>
      <c r="C82" s="5" t="s">
        <v>22</v>
      </c>
      <c r="D82" s="5" t="s">
        <v>23</v>
      </c>
      <c r="E82" s="5" t="s">
        <v>24</v>
      </c>
      <c r="F82" s="6" t="s">
        <v>21</v>
      </c>
      <c r="G82" t="str">
        <f t="shared" si="1"/>
        <v>'164244',</v>
      </c>
    </row>
    <row r="83" spans="1:7" ht="14.5" x14ac:dyDescent="0.3">
      <c r="A83" s="4">
        <v>119</v>
      </c>
      <c r="B83" s="8" t="s">
        <v>21</v>
      </c>
      <c r="C83" s="5" t="s">
        <v>22</v>
      </c>
      <c r="D83" s="5" t="s">
        <v>23</v>
      </c>
      <c r="E83" s="5" t="s">
        <v>24</v>
      </c>
      <c r="F83" s="6" t="s">
        <v>21</v>
      </c>
      <c r="G83" t="str">
        <f t="shared" si="1"/>
        <v>'119',</v>
      </c>
    </row>
    <row r="84" spans="1:7" ht="14.5" x14ac:dyDescent="0.3">
      <c r="A84" s="4">
        <v>119</v>
      </c>
      <c r="B84" s="8" t="s">
        <v>21</v>
      </c>
      <c r="C84" s="5" t="s">
        <v>22</v>
      </c>
      <c r="D84" s="5" t="s">
        <v>23</v>
      </c>
      <c r="E84" s="5" t="s">
        <v>24</v>
      </c>
      <c r="F84" s="6" t="s">
        <v>21</v>
      </c>
      <c r="G84" t="str">
        <f t="shared" si="1"/>
        <v>'119',</v>
      </c>
    </row>
    <row r="85" spans="1:7" ht="14.5" x14ac:dyDescent="0.3">
      <c r="A85" s="4">
        <v>4109</v>
      </c>
      <c r="B85" s="8" t="s">
        <v>21</v>
      </c>
      <c r="C85" s="5" t="s">
        <v>22</v>
      </c>
      <c r="D85" s="5" t="s">
        <v>23</v>
      </c>
      <c r="E85" s="5" t="s">
        <v>24</v>
      </c>
      <c r="F85" s="6" t="s">
        <v>21</v>
      </c>
      <c r="G85" t="str">
        <f t="shared" si="1"/>
        <v>'4109',</v>
      </c>
    </row>
    <row r="86" spans="1:7" ht="14.5" x14ac:dyDescent="0.3">
      <c r="A86" s="4">
        <v>119</v>
      </c>
      <c r="B86" s="8" t="s">
        <v>21</v>
      </c>
      <c r="C86" s="5" t="s">
        <v>22</v>
      </c>
      <c r="D86" s="5" t="s">
        <v>23</v>
      </c>
      <c r="E86" s="5" t="s">
        <v>24</v>
      </c>
      <c r="F86" s="6" t="s">
        <v>21</v>
      </c>
      <c r="G86" t="str">
        <f t="shared" si="1"/>
        <v>'119',</v>
      </c>
    </row>
    <row r="87" spans="1:7" ht="14.5" x14ac:dyDescent="0.3">
      <c r="A87" s="4">
        <v>14614</v>
      </c>
      <c r="B87" s="8" t="s">
        <v>21</v>
      </c>
      <c r="C87" s="5" t="s">
        <v>22</v>
      </c>
      <c r="D87" s="5" t="s">
        <v>23</v>
      </c>
      <c r="E87" s="5" t="s">
        <v>24</v>
      </c>
      <c r="F87" s="6" t="s">
        <v>21</v>
      </c>
      <c r="G87" t="str">
        <f t="shared" si="1"/>
        <v>'14614',</v>
      </c>
    </row>
    <row r="88" spans="1:7" ht="14.5" x14ac:dyDescent="0.3">
      <c r="A88" s="4">
        <v>528982</v>
      </c>
      <c r="B88" s="8" t="s">
        <v>21</v>
      </c>
      <c r="C88" s="5" t="s">
        <v>22</v>
      </c>
      <c r="D88" s="5" t="s">
        <v>23</v>
      </c>
      <c r="E88" s="5" t="s">
        <v>24</v>
      </c>
      <c r="F88" s="6" t="s">
        <v>21</v>
      </c>
      <c r="G88" t="str">
        <f t="shared" si="1"/>
        <v>'528982',</v>
      </c>
    </row>
    <row r="89" spans="1:7" ht="14.5" x14ac:dyDescent="0.3">
      <c r="A89" s="4">
        <v>528982</v>
      </c>
      <c r="B89" s="8" t="s">
        <v>21</v>
      </c>
      <c r="C89" s="5" t="s">
        <v>22</v>
      </c>
      <c r="D89" s="5" t="s">
        <v>23</v>
      </c>
      <c r="E89" s="5" t="s">
        <v>24</v>
      </c>
      <c r="F89" s="6" t="s">
        <v>21</v>
      </c>
      <c r="G89" t="str">
        <f t="shared" si="1"/>
        <v>'528982',</v>
      </c>
    </row>
    <row r="90" spans="1:7" ht="14.5" x14ac:dyDescent="0.3">
      <c r="A90" s="4">
        <v>664680</v>
      </c>
      <c r="B90" s="8" t="s">
        <v>21</v>
      </c>
      <c r="C90" s="5" t="s">
        <v>22</v>
      </c>
      <c r="D90" s="5" t="s">
        <v>23</v>
      </c>
      <c r="E90" s="5" t="s">
        <v>24</v>
      </c>
      <c r="F90" s="6" t="s">
        <v>21</v>
      </c>
      <c r="G90" t="str">
        <f t="shared" si="1"/>
        <v>'664680',</v>
      </c>
    </row>
    <row r="91" spans="1:7" ht="14.5" x14ac:dyDescent="0.3">
      <c r="A91" s="4">
        <v>265424</v>
      </c>
      <c r="B91" s="8" t="s">
        <v>21</v>
      </c>
      <c r="C91" s="5" t="s">
        <v>22</v>
      </c>
      <c r="D91" s="5" t="s">
        <v>23</v>
      </c>
      <c r="E91" s="5" t="s">
        <v>24</v>
      </c>
      <c r="F91" s="6" t="s">
        <v>21</v>
      </c>
      <c r="G91" t="str">
        <f t="shared" si="1"/>
        <v>'265424',</v>
      </c>
    </row>
    <row r="92" spans="1:7" ht="14.5" x14ac:dyDescent="0.3">
      <c r="A92" s="4">
        <v>231105</v>
      </c>
      <c r="B92" s="8" t="s">
        <v>21</v>
      </c>
      <c r="C92" s="5" t="s">
        <v>22</v>
      </c>
      <c r="D92" s="5" t="s">
        <v>23</v>
      </c>
      <c r="E92" s="5" t="s">
        <v>24</v>
      </c>
      <c r="F92" s="6" t="s">
        <v>21</v>
      </c>
      <c r="G92" t="str">
        <f t="shared" si="1"/>
        <v>'231105',</v>
      </c>
    </row>
    <row r="93" spans="1:7" ht="14.5" x14ac:dyDescent="0.3">
      <c r="A93" s="4">
        <v>231105</v>
      </c>
      <c r="B93" s="8" t="s">
        <v>21</v>
      </c>
      <c r="C93" s="5" t="s">
        <v>22</v>
      </c>
      <c r="D93" s="5" t="s">
        <v>23</v>
      </c>
      <c r="E93" s="5" t="s">
        <v>24</v>
      </c>
      <c r="F93" s="6" t="s">
        <v>21</v>
      </c>
      <c r="G93" t="str">
        <f t="shared" si="1"/>
        <v>'231105',</v>
      </c>
    </row>
    <row r="94" spans="1:7" ht="14.5" x14ac:dyDescent="0.3">
      <c r="A94" s="4">
        <v>231105</v>
      </c>
      <c r="B94" s="8" t="s">
        <v>21</v>
      </c>
      <c r="C94" s="5" t="s">
        <v>22</v>
      </c>
      <c r="D94" s="5" t="s">
        <v>23</v>
      </c>
      <c r="E94" s="5" t="s">
        <v>24</v>
      </c>
      <c r="F94" s="6" t="s">
        <v>21</v>
      </c>
      <c r="G94" t="str">
        <f t="shared" si="1"/>
        <v>'231105',</v>
      </c>
    </row>
    <row r="95" spans="1:7" ht="14.5" x14ac:dyDescent="0.3">
      <c r="A95" s="4">
        <v>408528</v>
      </c>
      <c r="B95" s="8" t="s">
        <v>21</v>
      </c>
      <c r="C95" s="5" t="s">
        <v>22</v>
      </c>
      <c r="D95" s="5" t="s">
        <v>23</v>
      </c>
      <c r="E95" s="5" t="s">
        <v>24</v>
      </c>
      <c r="F95" s="6" t="s">
        <v>21</v>
      </c>
      <c r="G95" t="str">
        <f t="shared" si="1"/>
        <v>'408528',</v>
      </c>
    </row>
    <row r="96" spans="1:7" ht="14.5" x14ac:dyDescent="0.3">
      <c r="A96" s="4">
        <v>52845</v>
      </c>
      <c r="B96" s="8" t="s">
        <v>21</v>
      </c>
      <c r="C96" s="5" t="s">
        <v>22</v>
      </c>
      <c r="D96" s="5" t="s">
        <v>23</v>
      </c>
      <c r="E96" s="5" t="s">
        <v>24</v>
      </c>
      <c r="F96" s="6" t="s">
        <v>21</v>
      </c>
      <c r="G96" t="str">
        <f t="shared" si="1"/>
        <v>'52845',</v>
      </c>
    </row>
    <row r="97" spans="1:7" ht="14.5" x14ac:dyDescent="0.3">
      <c r="A97" s="4">
        <v>207862</v>
      </c>
      <c r="B97" s="8" t="s">
        <v>21</v>
      </c>
      <c r="C97" s="5" t="s">
        <v>22</v>
      </c>
      <c r="D97" s="5" t="s">
        <v>23</v>
      </c>
      <c r="E97" s="5" t="s">
        <v>24</v>
      </c>
      <c r="F97" s="6" t="s">
        <v>21</v>
      </c>
      <c r="G97" t="str">
        <f t="shared" si="1"/>
        <v>'207862',</v>
      </c>
    </row>
    <row r="98" spans="1:7" ht="14.5" x14ac:dyDescent="0.3">
      <c r="A98" s="4">
        <v>207862</v>
      </c>
      <c r="B98" s="8" t="s">
        <v>21</v>
      </c>
      <c r="C98" s="5" t="s">
        <v>22</v>
      </c>
      <c r="D98" s="5" t="s">
        <v>23</v>
      </c>
      <c r="E98" s="5" t="s">
        <v>24</v>
      </c>
      <c r="F98" s="6" t="s">
        <v>21</v>
      </c>
      <c r="G98" t="str">
        <f t="shared" si="1"/>
        <v>'207862',</v>
      </c>
    </row>
    <row r="99" spans="1:7" ht="14.5" x14ac:dyDescent="0.3">
      <c r="A99" s="4">
        <v>207862</v>
      </c>
      <c r="B99" s="8" t="s">
        <v>21</v>
      </c>
      <c r="C99" s="5" t="s">
        <v>22</v>
      </c>
      <c r="D99" s="5" t="s">
        <v>23</v>
      </c>
      <c r="E99" s="5" t="s">
        <v>24</v>
      </c>
      <c r="F99" s="6" t="s">
        <v>21</v>
      </c>
      <c r="G99" t="str">
        <f t="shared" si="1"/>
        <v>'207862',</v>
      </c>
    </row>
    <row r="100" spans="1:7" ht="14.5" x14ac:dyDescent="0.3">
      <c r="A100" s="4">
        <v>207862</v>
      </c>
      <c r="B100" s="8" t="s">
        <v>21</v>
      </c>
      <c r="C100" s="5" t="s">
        <v>22</v>
      </c>
      <c r="D100" s="5" t="s">
        <v>23</v>
      </c>
      <c r="E100" s="5" t="s">
        <v>24</v>
      </c>
      <c r="F100" s="6" t="s">
        <v>21</v>
      </c>
      <c r="G100" t="str">
        <f t="shared" si="1"/>
        <v>'207862',</v>
      </c>
    </row>
    <row r="101" spans="1:7" ht="14.5" x14ac:dyDescent="0.3">
      <c r="A101" s="4">
        <v>207862</v>
      </c>
      <c r="B101" s="8" t="s">
        <v>21</v>
      </c>
      <c r="C101" s="5" t="s">
        <v>22</v>
      </c>
      <c r="D101" s="5" t="s">
        <v>23</v>
      </c>
      <c r="E101" s="5" t="s">
        <v>24</v>
      </c>
      <c r="F101" s="6" t="s">
        <v>21</v>
      </c>
      <c r="G101" t="str">
        <f t="shared" si="1"/>
        <v>'207862',</v>
      </c>
    </row>
    <row r="102" spans="1:7" ht="14.5" x14ac:dyDescent="0.3">
      <c r="A102" s="4">
        <v>207862</v>
      </c>
      <c r="B102" s="8" t="s">
        <v>21</v>
      </c>
      <c r="C102" s="5" t="s">
        <v>22</v>
      </c>
      <c r="D102" s="5" t="s">
        <v>23</v>
      </c>
      <c r="E102" s="5" t="s">
        <v>24</v>
      </c>
      <c r="F102" s="6" t="s">
        <v>21</v>
      </c>
      <c r="G102" t="str">
        <f t="shared" si="1"/>
        <v>'207862',</v>
      </c>
    </row>
    <row r="103" spans="1:7" ht="14.5" x14ac:dyDescent="0.3">
      <c r="A103" s="4">
        <v>207862</v>
      </c>
      <c r="B103" s="8" t="s">
        <v>21</v>
      </c>
      <c r="C103" s="5" t="s">
        <v>22</v>
      </c>
      <c r="D103" s="5" t="s">
        <v>23</v>
      </c>
      <c r="E103" s="5" t="s">
        <v>24</v>
      </c>
      <c r="F103" s="6" t="s">
        <v>21</v>
      </c>
      <c r="G103" t="str">
        <f t="shared" si="1"/>
        <v>'207862',</v>
      </c>
    </row>
    <row r="104" spans="1:7" ht="14.5" x14ac:dyDescent="0.3">
      <c r="A104" s="4">
        <v>312201</v>
      </c>
      <c r="B104" s="8" t="s">
        <v>21</v>
      </c>
      <c r="C104" s="5" t="s">
        <v>22</v>
      </c>
      <c r="D104" s="5" t="s">
        <v>23</v>
      </c>
      <c r="E104" s="5" t="s">
        <v>24</v>
      </c>
      <c r="F104" s="6" t="s">
        <v>21</v>
      </c>
      <c r="G104" t="str">
        <f t="shared" si="1"/>
        <v>'312201',</v>
      </c>
    </row>
    <row r="105" spans="1:7" ht="14.5" x14ac:dyDescent="0.3">
      <c r="A105" s="4">
        <v>108085</v>
      </c>
      <c r="B105" s="8" t="s">
        <v>21</v>
      </c>
      <c r="C105" s="5" t="s">
        <v>22</v>
      </c>
      <c r="D105" s="5" t="s">
        <v>23</v>
      </c>
      <c r="E105" s="5" t="s">
        <v>24</v>
      </c>
      <c r="F105" s="6" t="s">
        <v>21</v>
      </c>
      <c r="G105" t="str">
        <f t="shared" si="1"/>
        <v>'108085',</v>
      </c>
    </row>
    <row r="106" spans="1:7" ht="14.5" x14ac:dyDescent="0.3">
      <c r="A106" s="4">
        <v>37455</v>
      </c>
      <c r="B106" s="8" t="s">
        <v>21</v>
      </c>
      <c r="C106" s="5" t="s">
        <v>22</v>
      </c>
      <c r="D106" s="5" t="s">
        <v>23</v>
      </c>
      <c r="E106" s="5" t="s">
        <v>24</v>
      </c>
      <c r="F106" s="6" t="s">
        <v>21</v>
      </c>
      <c r="G106" t="str">
        <f t="shared" si="1"/>
        <v>'37455',</v>
      </c>
    </row>
    <row r="107" spans="1:7" ht="14.5" x14ac:dyDescent="0.3">
      <c r="A107" s="4">
        <v>402781</v>
      </c>
      <c r="B107" s="8" t="s">
        <v>21</v>
      </c>
      <c r="C107" s="5" t="s">
        <v>22</v>
      </c>
      <c r="D107" s="5" t="s">
        <v>23</v>
      </c>
      <c r="E107" s="5" t="s">
        <v>24</v>
      </c>
      <c r="F107" s="6" t="s">
        <v>21</v>
      </c>
      <c r="G107" t="str">
        <f t="shared" si="1"/>
        <v>'402781',</v>
      </c>
    </row>
    <row r="108" spans="1:7" ht="14.5" x14ac:dyDescent="0.3">
      <c r="A108" s="4">
        <v>94110</v>
      </c>
      <c r="B108" s="8" t="s">
        <v>21</v>
      </c>
      <c r="C108" s="5" t="s">
        <v>22</v>
      </c>
      <c r="D108" s="5" t="s">
        <v>23</v>
      </c>
      <c r="E108" s="5" t="s">
        <v>24</v>
      </c>
      <c r="F108" s="6" t="s">
        <v>21</v>
      </c>
      <c r="G108" t="str">
        <f t="shared" si="1"/>
        <v>'94110',</v>
      </c>
    </row>
    <row r="109" spans="1:7" ht="14.5" x14ac:dyDescent="0.3">
      <c r="A109" s="4">
        <v>696054</v>
      </c>
      <c r="B109" s="8" t="s">
        <v>21</v>
      </c>
      <c r="C109" s="5" t="s">
        <v>22</v>
      </c>
      <c r="D109" s="5" t="s">
        <v>23</v>
      </c>
      <c r="E109" s="5" t="s">
        <v>24</v>
      </c>
      <c r="F109" s="6" t="s">
        <v>21</v>
      </c>
      <c r="G109" t="str">
        <f t="shared" si="1"/>
        <v>'696054',</v>
      </c>
    </row>
    <row r="110" spans="1:7" ht="14.5" x14ac:dyDescent="0.3">
      <c r="A110" s="4">
        <v>410667</v>
      </c>
      <c r="B110" s="8" t="s">
        <v>21</v>
      </c>
      <c r="C110" s="5" t="s">
        <v>22</v>
      </c>
      <c r="D110" s="5" t="s">
        <v>23</v>
      </c>
      <c r="E110" s="5" t="s">
        <v>24</v>
      </c>
      <c r="F110" s="6" t="s">
        <v>21</v>
      </c>
      <c r="G110" t="str">
        <f t="shared" si="1"/>
        <v>'410667',</v>
      </c>
    </row>
    <row r="111" spans="1:7" ht="14.5" x14ac:dyDescent="0.3">
      <c r="A111" s="4">
        <v>67583</v>
      </c>
      <c r="B111" s="8" t="s">
        <v>21</v>
      </c>
      <c r="C111" s="5" t="s">
        <v>22</v>
      </c>
      <c r="D111" s="5" t="s">
        <v>23</v>
      </c>
      <c r="E111" s="5" t="s">
        <v>24</v>
      </c>
      <c r="F111" s="6" t="s">
        <v>21</v>
      </c>
      <c r="G111" t="str">
        <f t="shared" si="1"/>
        <v>'67583',</v>
      </c>
    </row>
    <row r="112" spans="1:7" ht="14.5" x14ac:dyDescent="0.3">
      <c r="A112" s="4">
        <v>401743</v>
      </c>
      <c r="B112" s="8" t="s">
        <v>21</v>
      </c>
      <c r="C112" s="5" t="s">
        <v>22</v>
      </c>
      <c r="D112" s="5" t="s">
        <v>23</v>
      </c>
      <c r="E112" s="5" t="s">
        <v>24</v>
      </c>
      <c r="F112" s="6" t="s">
        <v>21</v>
      </c>
      <c r="G112" t="str">
        <f t="shared" si="1"/>
        <v>'401743',</v>
      </c>
    </row>
    <row r="113" spans="1:7" ht="14.5" x14ac:dyDescent="0.3">
      <c r="A113" s="4">
        <v>182781</v>
      </c>
      <c r="B113" s="8" t="s">
        <v>21</v>
      </c>
      <c r="C113" s="5" t="s">
        <v>22</v>
      </c>
      <c r="D113" s="5" t="s">
        <v>23</v>
      </c>
      <c r="E113" s="5" t="s">
        <v>24</v>
      </c>
      <c r="F113" s="6" t="s">
        <v>21</v>
      </c>
      <c r="G113" t="str">
        <f t="shared" si="1"/>
        <v>'182781',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9d258917-277f-42cd-a3cd-14c4e9ee58bc}" enabled="1" method="Standard" siteId="{38ae3bcd-9579-4fd4-adda-b42e1495d55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兑奖</vt:lpstr>
      <vt:lpstr>sql查询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Tang, Qin xing (ext) (DI CS SFAE CS SD CSS OS)</dc:creator>
  <cp:lastModifiedBy>Tang, Qin xing (ext) (DI CS SFAE CS SD CSS OS COP)</cp:lastModifiedBy>
  <dcterms:created xsi:type="dcterms:W3CDTF">2024-10-09T07:52:26Z</dcterms:created>
  <dcterms:modified xsi:type="dcterms:W3CDTF">2024-11-04T06:19:21Z</dcterms:modified>
</cp:coreProperties>
</file>